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ylomysak/Documents/olymp/2022-23/selection/"/>
    </mc:Choice>
  </mc:AlternateContent>
  <xr:revisionPtr revIDLastSave="0" documentId="13_ncr:1_{AB8A8C87-C73C-A84F-ABAF-DAE8065DA63F}" xr6:coauthVersionLast="47" xr6:coauthVersionMax="47" xr10:uidLastSave="{00000000-0000-0000-0000-000000000000}"/>
  <bookViews>
    <workbookView xWindow="0" yWindow="500" windowWidth="35840" windowHeight="20400" xr2:uid="{00000000-000D-0000-FFFF-FFFF00000000}"/>
  </bookViews>
  <sheets>
    <sheet name="Результати" sheetId="1" r:id="rId1"/>
  </sheets>
  <definedNames>
    <definedName name="_xlnm._FilterDatabase" localSheetId="0" hidden="1">Результати!$C$2:$AD$20</definedName>
    <definedName name="_xlnm.Print_Titles" localSheetId="0">Результати!$2:$2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8" i="1" l="1"/>
  <c r="Z12" i="1"/>
  <c r="Z8" i="1"/>
  <c r="Z11" i="1"/>
  <c r="Z6" i="1"/>
  <c r="Z5" i="1"/>
  <c r="Z20" i="1"/>
  <c r="Z3" i="1"/>
  <c r="Z15" i="1"/>
  <c r="Z19" i="1"/>
  <c r="Z13" i="1"/>
  <c r="Z17" i="1"/>
  <c r="Z9" i="1"/>
  <c r="Z16" i="1"/>
  <c r="Z7" i="1"/>
  <c r="Z14" i="1"/>
  <c r="Z10" i="1"/>
  <c r="Z4" i="1"/>
  <c r="M9" i="1" l="1"/>
  <c r="M5" i="1"/>
  <c r="M6" i="1"/>
  <c r="M10" i="1"/>
  <c r="H9" i="1"/>
  <c r="T9" i="1"/>
  <c r="H5" i="1"/>
  <c r="T5" i="1"/>
  <c r="H6" i="1"/>
  <c r="N6" i="1" s="1"/>
  <c r="T6" i="1"/>
  <c r="H10" i="1"/>
  <c r="T10" i="1"/>
  <c r="T16" i="1"/>
  <c r="T20" i="1"/>
  <c r="H3" i="1"/>
  <c r="N5" i="1" l="1"/>
  <c r="AA5" i="1"/>
  <c r="AA9" i="1"/>
  <c r="AA6" i="1"/>
  <c r="N10" i="1"/>
  <c r="N9" i="1"/>
  <c r="AB5" i="1"/>
  <c r="AB6" i="1"/>
  <c r="AA10" i="1"/>
  <c r="AA20" i="1"/>
  <c r="AA16" i="1"/>
  <c r="T19" i="1"/>
  <c r="T18" i="1"/>
  <c r="M12" i="1"/>
  <c r="M7" i="1"/>
  <c r="M4" i="1"/>
  <c r="AB9" i="1" s="1"/>
  <c r="M8" i="1"/>
  <c r="M11" i="1"/>
  <c r="M17" i="1"/>
  <c r="M15" i="1"/>
  <c r="M13" i="1"/>
  <c r="M14" i="1"/>
  <c r="M3" i="1"/>
  <c r="T3" i="1"/>
  <c r="T12" i="1"/>
  <c r="T7" i="1"/>
  <c r="T4" i="1"/>
  <c r="T8" i="1"/>
  <c r="T11" i="1"/>
  <c r="T17" i="1"/>
  <c r="T15" i="1"/>
  <c r="T13" i="1"/>
  <c r="T14" i="1"/>
  <c r="H12" i="1"/>
  <c r="H7" i="1"/>
  <c r="H4" i="1"/>
  <c r="H8" i="1"/>
  <c r="H11" i="1"/>
  <c r="H17" i="1"/>
  <c r="H15" i="1"/>
  <c r="H13" i="1"/>
  <c r="H14" i="1"/>
  <c r="AA19" i="1" l="1"/>
  <c r="AB10" i="1"/>
  <c r="AA8" i="1"/>
  <c r="AA4" i="1"/>
  <c r="AA11" i="1"/>
  <c r="AA18" i="1"/>
  <c r="N11" i="1"/>
  <c r="AA15" i="1"/>
  <c r="AA17" i="1"/>
  <c r="N14" i="1"/>
  <c r="AA12" i="1"/>
  <c r="AA7" i="1"/>
  <c r="AA3" i="1"/>
  <c r="AA14" i="1"/>
  <c r="AA13" i="1"/>
  <c r="N12" i="1"/>
  <c r="N13" i="1"/>
  <c r="N8" i="1"/>
  <c r="N15" i="1"/>
  <c r="N4" i="1"/>
  <c r="N3" i="1"/>
  <c r="N17" i="1"/>
  <c r="N7" i="1"/>
  <c r="AB4" i="1" l="1"/>
  <c r="AB11" i="1"/>
  <c r="AB14" i="1"/>
  <c r="AB15" i="1"/>
  <c r="AB8" i="1"/>
  <c r="AB3" i="1"/>
  <c r="AB13" i="1"/>
  <c r="AB17" i="1"/>
  <c r="AB7" i="1"/>
  <c r="AB12" i="1"/>
</calcChain>
</file>

<file path=xl/sharedStrings.xml><?xml version="1.0" encoding="utf-8"?>
<sst xmlns="http://schemas.openxmlformats.org/spreadsheetml/2006/main" count="120" uniqueCount="66">
  <si>
    <t>Учасник</t>
  </si>
  <si>
    <t>№</t>
  </si>
  <si>
    <t>I.1</t>
  </si>
  <si>
    <t>I.2</t>
  </si>
  <si>
    <t>I.3</t>
  </si>
  <si>
    <t>I.4</t>
  </si>
  <si>
    <t>I тур</t>
  </si>
  <si>
    <t>II.1</t>
  </si>
  <si>
    <t>II.2</t>
  </si>
  <si>
    <t>II.3</t>
  </si>
  <si>
    <t>II.4</t>
  </si>
  <si>
    <t>II тур</t>
  </si>
  <si>
    <t>—</t>
  </si>
  <si>
    <t>Олімпіада</t>
  </si>
  <si>
    <t>Навчальний заклад</t>
  </si>
  <si>
    <t>Кривошеєва Дар’я Володимирівна</t>
  </si>
  <si>
    <t>Терещенко Денис Сергійович</t>
  </si>
  <si>
    <t>Гольдіна Олександра Павлівна</t>
  </si>
  <si>
    <t>О.I.1</t>
  </si>
  <si>
    <t>О.I.2</t>
  </si>
  <si>
    <t>О.I.3</t>
  </si>
  <si>
    <t>О.I.4</t>
  </si>
  <si>
    <t>О.II.1</t>
  </si>
  <si>
    <t>О.II.2</t>
  </si>
  <si>
    <t>О.II.3</t>
  </si>
  <si>
    <t>О.II.4</t>
  </si>
  <si>
    <t>I.5</t>
  </si>
  <si>
    <t>II.5</t>
  </si>
  <si>
    <t>О.I</t>
  </si>
  <si>
    <t>О.II</t>
  </si>
  <si>
    <t>Два тури</t>
  </si>
  <si>
    <t>З олімпіадою</t>
  </si>
  <si>
    <t>Іваненко Анастасія Сергіївна</t>
  </si>
  <si>
    <t>Сливченко Софія Олегівна</t>
  </si>
  <si>
    <t>Палант Едуард Олександрович</t>
  </si>
  <si>
    <t>Заболотна Уляна Ігорівна</t>
  </si>
  <si>
    <t>Стародубець Ян Олегович</t>
  </si>
  <si>
    <t>Бондар Анна Григорівна</t>
  </si>
  <si>
    <t>Бурковський Євген Петрович</t>
  </si>
  <si>
    <t>Сліпко Аліса Сергіївна</t>
  </si>
  <si>
    <t>Овсяннікова Марія Костянтинівна</t>
  </si>
  <si>
    <t>Луценко Тимофій Юрійович</t>
  </si>
  <si>
    <t>Мельник Мілана Віталіївна</t>
  </si>
  <si>
    <t>Масло Богдан Станіславович</t>
  </si>
  <si>
    <t>Сиваченко Олена Євгенівна</t>
  </si>
  <si>
    <t>Кириченко Михайло Олексійович</t>
  </si>
  <si>
    <t>Берегуляк Катерина Ігорівна</t>
  </si>
  <si>
    <t>Рік випуску</t>
  </si>
  <si>
    <t>Київ. Європейський колегіум</t>
  </si>
  <si>
    <t>Одеса. Ліцей «Школа мрії»</t>
  </si>
  <si>
    <t>Київ. Ліцей № 144 ім. Г. Ващенка</t>
  </si>
  <si>
    <t>Київ. Центр освіти «Оптіма»</t>
  </si>
  <si>
    <t>Харків. Ліцей № 27</t>
  </si>
  <si>
    <t>Івано-Франківськ. Ліцей № 5</t>
  </si>
  <si>
    <t>Чернівці. Ліцей «ОРТ» № 15</t>
  </si>
  <si>
    <t>Фрайбург, США. Fryeburg Academy</t>
  </si>
  <si>
    <t>Київ. Ліцей № 171 «Лідер»</t>
  </si>
  <si>
    <t>Київ. Політехнічний ліцей НТУУ «КПІ»</t>
  </si>
  <si>
    <t>Київ. Технічний ліцей НТУУ «КПІ»</t>
  </si>
  <si>
    <t>Київ. Ліцей № 208</t>
  </si>
  <si>
    <t>Київ. Спеціалізована школа № 129</t>
  </si>
  <si>
    <t>Львів. Школа-гімназія Шептицьких</t>
  </si>
  <si>
    <r>
      <rPr>
        <sz val="14"/>
        <rFont val="Calibri"/>
        <family val="2"/>
      </rPr>
      <t xml:space="preserve">Відбір на XX Міжнародну олімпіаду з лінгвістики (2023 р.)
</t>
    </r>
    <r>
      <rPr>
        <b/>
        <sz val="14"/>
        <rFont val="Calibri"/>
        <family val="2"/>
      </rPr>
      <t>Результати</t>
    </r>
  </si>
  <si>
    <t>Підсумок</t>
  </si>
  <si>
    <t>Команда</t>
  </si>
  <si>
    <t>Резерв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</si>
</sst>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name val="Calibri"/>
      <family val="2"/>
    </font>
    <font>
      <b/>
      <sz val="14"/>
      <name val="Calibri"/>
      <family val="2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ECE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34"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0"/>
        </top>
        <bottom style="thin">
          <color indexed="0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2" defaultTableStyle="TableStyleMedium2" defaultPivotStyle="PivotStyleLight16">
    <tableStyle name="Стиль таблиці 1" pivot="0" count="1" xr9:uid="{00000000-0011-0000-FFFF-FFFF00000000}">
      <tableStyleElement type="firstRowStripe" dxfId="33"/>
    </tableStyle>
    <tableStyle name="Стиль таблиці 2" pivot="0" count="1" xr9:uid="{00000000-0011-0000-FFFF-FFFF01000000}">
      <tableStyleElement type="firstRowStripe" dxfId="32"/>
    </tableStyle>
  </tableStyles>
  <colors>
    <mruColors>
      <color rgb="FFFF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Таблиця7" displayName="Таблиця7" ref="A2:AD20" totalsRowShown="0" headerRowDxfId="31" dataDxfId="29" headerRowBorderDxfId="30">
  <sortState xmlns:xlrd2="http://schemas.microsoft.com/office/spreadsheetml/2017/richdata2" ref="A3:AD20">
    <sortCondition descending="1" ref="AA3:AA20"/>
    <sortCondition descending="1" ref="AD3:AD20"/>
  </sortState>
  <tableColumns count="30">
    <tableColumn id="1" xr3:uid="{00000000-0010-0000-0000-000001000000}" name="№" dataDxfId="28"/>
    <tableColumn id="3" xr3:uid="{9D8A97E9-5092-0940-982D-0D2A86B0B89E}" name="Підсумок" dataDxfId="0"/>
    <tableColumn id="2" xr3:uid="{00000000-0010-0000-0000-000002000000}" name="Учасник" dataDxfId="27"/>
    <tableColumn id="16" xr3:uid="{00000000-0010-0000-0000-000010000000}" name="О.I.1" dataDxfId="26"/>
    <tableColumn id="17" xr3:uid="{00000000-0010-0000-0000-000011000000}" name="О.I.2" dataDxfId="25"/>
    <tableColumn id="18" xr3:uid="{00000000-0010-0000-0000-000012000000}" name="О.I.3" dataDxfId="24"/>
    <tableColumn id="4" xr3:uid="{E0DB33F5-0B45-8445-9342-E1A1FE9D0920}" name="О.I.4" dataDxfId="23"/>
    <tableColumn id="20" xr3:uid="{00000000-0010-0000-0000-000014000000}" name="О.I" dataDxfId="6">
      <calculatedColumnFormula>SUM(Таблиця7[[#This Row],[О.I.1]:[О.I.4]])</calculatedColumnFormula>
    </tableColumn>
    <tableColumn id="15" xr3:uid="{B24F7931-17C5-1247-A15F-E3E6C5BF3BA4}" name="О.II.1" dataDxfId="5"/>
    <tableColumn id="19" xr3:uid="{9D73A9BA-51C7-8046-9A44-ADAD499A837C}" name="О.II.2" dataDxfId="4"/>
    <tableColumn id="21" xr3:uid="{35B784DD-7B47-9B4E-8E9F-07D4F41F87F6}" name="О.II.3" dataDxfId="3"/>
    <tableColumn id="25" xr3:uid="{8E92665B-AE39-0148-BA1B-1EA937E5AFC8}" name="О.II.4" dataDxfId="1"/>
    <tableColumn id="28" xr3:uid="{13EF01C0-0C5C-4840-A157-441303117728}" name="О.II" dataDxfId="2"/>
    <tableColumn id="30" xr3:uid="{965A08BC-6A7F-AE42-87CF-6DFE330C62CC}" name="Олімпіада"/>
    <tableColumn id="22" xr3:uid="{00000000-0010-0000-0000-000016000000}" name="I.1" dataDxfId="22"/>
    <tableColumn id="23" xr3:uid="{00000000-0010-0000-0000-000017000000}" name="I.2" dataDxfId="21"/>
    <tableColumn id="24" xr3:uid="{00000000-0010-0000-0000-000018000000}" name="I.3" dataDxfId="20"/>
    <tableColumn id="29" xr3:uid="{5318D28E-7391-544B-886A-DEC33C8CCF41}" name="I.4" dataDxfId="19"/>
    <tableColumn id="5" xr3:uid="{F3685E10-F54E-A24C-9302-BF0A1FCE3BCF}" name="I.5" dataDxfId="18"/>
    <tableColumn id="26" xr3:uid="{00000000-0010-0000-0000-00001A000000}" name="I тур" dataDxfId="17">
      <calculatedColumnFormula>SUM(Таблиця7[[#This Row],[I.1]:[I.5]])</calculatedColumnFormula>
    </tableColumn>
    <tableColumn id="14" xr3:uid="{F23D91B3-652A-DE4B-9591-6C4C349F5417}" name="II.1" dataDxfId="16"/>
    <tableColumn id="11" xr3:uid="{A3AA4730-34CD-CA44-994A-12C5CD577259}" name="II.2" dataDxfId="15"/>
    <tableColumn id="10" xr3:uid="{4FC7F2EC-307F-A44B-9234-107AD407A82C}" name="II.3" dataDxfId="14"/>
    <tableColumn id="9" xr3:uid="{A86706B8-9577-3C49-A604-7930838A83CD}" name="II.4" dataDxfId="13"/>
    <tableColumn id="8" xr3:uid="{FFF58EFA-78C2-DB46-AA87-72A201F6D62D}" name="II.5" dataDxfId="12"/>
    <tableColumn id="7" xr3:uid="{56B0309A-948F-FF4E-B2B4-70FE112D589F}" name="II тур" dataDxfId="11">
      <calculatedColumnFormula>SUM(Таблиця7[[#This Row],[II.1]:[II.5]])</calculatedColumnFormula>
    </tableColumn>
    <tableColumn id="39" xr3:uid="{00000000-0010-0000-0000-000027000000}" name="Два тури" dataDxfId="10">
      <calculatedColumnFormula>Таблиця7[[#This Row],[I тур]]+Таблиця7[[#This Row],[II тур]]</calculatedColumnFormula>
    </tableColumn>
    <tableColumn id="31" xr3:uid="{EFD78E2E-A39F-2F4D-B5AB-E8E84E56D508}" name="З олімпіадою" dataDxfId="9">
      <calculatedColumnFormula>Таблиця7[[#This Row],[Олімпіада]]/2+Таблиця7[[#This Row],[Два тури]]</calculatedColumnFormula>
    </tableColumn>
    <tableColumn id="12" xr3:uid="{00000000-0010-0000-0000-00000C000000}" name="Навчальний заклад" dataDxfId="8"/>
    <tableColumn id="13" xr3:uid="{00000000-0010-0000-0000-00000D000000}" name="Рік випуску" dataDxfId="7"/>
  </tableColumns>
  <tableStyleInfo name="Стиль таблиці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0"/>
  <sheetViews>
    <sheetView tabSelected="1" zoomScaleNormal="100" workbookViewId="0">
      <selection sqref="A1:AD1"/>
    </sheetView>
  </sheetViews>
  <sheetFormatPr baseColWidth="10" defaultColWidth="8.83203125" defaultRowHeight="18" customHeight="1" x14ac:dyDescent="0.2"/>
  <cols>
    <col min="1" max="1" width="5" style="1" customWidth="1"/>
    <col min="2" max="2" width="10.83203125" style="1" customWidth="1"/>
    <col min="3" max="3" width="28.6640625" style="2" bestFit="1" customWidth="1"/>
    <col min="4" max="7" width="6.6640625" style="1" hidden="1" customWidth="1"/>
    <col min="8" max="8" width="12.6640625" style="3" hidden="1" customWidth="1"/>
    <col min="9" max="12" width="6.6640625" style="3" hidden="1" customWidth="1"/>
    <col min="13" max="13" width="12.6640625" style="3" hidden="1" customWidth="1"/>
    <col min="14" max="14" width="12.6640625" style="3" customWidth="1"/>
    <col min="15" max="19" width="6.6640625" style="1" customWidth="1"/>
    <col min="20" max="20" width="12.6640625" style="3" customWidth="1"/>
    <col min="21" max="25" width="6.6640625" style="1" customWidth="1"/>
    <col min="26" max="26" width="12.6640625" style="3" customWidth="1"/>
    <col min="27" max="28" width="13.6640625" style="3" customWidth="1"/>
    <col min="29" max="29" width="32.83203125" style="2" customWidth="1"/>
    <col min="30" max="30" width="10.83203125" style="1" customWidth="1"/>
    <col min="31" max="32" width="9.1640625" customWidth="1"/>
    <col min="33" max="16384" width="8.83203125" style="1"/>
  </cols>
  <sheetData>
    <row r="1" spans="1:32" ht="50" customHeight="1" x14ac:dyDescent="0.2">
      <c r="A1" s="20" t="s">
        <v>62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1"/>
      <c r="AF1" s="1"/>
    </row>
    <row r="2" spans="1:32" s="3" customFormat="1" ht="18" customHeight="1" x14ac:dyDescent="0.2">
      <c r="A2" s="4" t="s">
        <v>1</v>
      </c>
      <c r="B2" s="4" t="s">
        <v>63</v>
      </c>
      <c r="C2" s="5" t="s">
        <v>0</v>
      </c>
      <c r="D2" s="4" t="s">
        <v>18</v>
      </c>
      <c r="E2" s="4" t="s">
        <v>19</v>
      </c>
      <c r="F2" s="4" t="s">
        <v>20</v>
      </c>
      <c r="G2" s="4" t="s">
        <v>21</v>
      </c>
      <c r="H2" s="6" t="s">
        <v>28</v>
      </c>
      <c r="I2" s="3" t="s">
        <v>22</v>
      </c>
      <c r="J2" s="3" t="s">
        <v>23</v>
      </c>
      <c r="K2" s="3" t="s">
        <v>24</v>
      </c>
      <c r="L2" s="3" t="s">
        <v>25</v>
      </c>
      <c r="M2" s="6" t="s">
        <v>29</v>
      </c>
      <c r="N2" s="16" t="s">
        <v>13</v>
      </c>
      <c r="O2" s="3" t="s">
        <v>2</v>
      </c>
      <c r="P2" s="3" t="s">
        <v>3</v>
      </c>
      <c r="Q2" s="3" t="s">
        <v>4</v>
      </c>
      <c r="R2" s="3" t="s">
        <v>5</v>
      </c>
      <c r="S2" s="3" t="s">
        <v>26</v>
      </c>
      <c r="T2" s="3" t="s">
        <v>6</v>
      </c>
      <c r="U2" s="15" t="s">
        <v>7</v>
      </c>
      <c r="V2" s="3" t="s">
        <v>8</v>
      </c>
      <c r="W2" s="3" t="s">
        <v>9</v>
      </c>
      <c r="X2" s="17" t="s">
        <v>10</v>
      </c>
      <c r="Y2" s="3" t="s">
        <v>27</v>
      </c>
      <c r="Z2" s="3" t="s">
        <v>11</v>
      </c>
      <c r="AA2" s="15" t="s">
        <v>30</v>
      </c>
      <c r="AB2" s="4" t="s">
        <v>31</v>
      </c>
      <c r="AC2" s="13" t="s">
        <v>14</v>
      </c>
      <c r="AD2" s="14" t="s">
        <v>47</v>
      </c>
    </row>
    <row r="3" spans="1:32" ht="18" customHeight="1" x14ac:dyDescent="0.2">
      <c r="A3" s="21">
        <v>1</v>
      </c>
      <c r="B3" s="22" t="s">
        <v>64</v>
      </c>
      <c r="C3" s="23" t="s">
        <v>15</v>
      </c>
      <c r="D3" s="21">
        <v>20</v>
      </c>
      <c r="E3" s="21">
        <v>20</v>
      </c>
      <c r="F3" s="21">
        <v>20</v>
      </c>
      <c r="G3" s="21">
        <v>18</v>
      </c>
      <c r="H3" s="24">
        <f>SUM(Таблиця7[[#This Row],[О.I.1]:[О.I.4]])</f>
        <v>78</v>
      </c>
      <c r="I3" s="25">
        <v>20</v>
      </c>
      <c r="J3" s="25">
        <v>20</v>
      </c>
      <c r="K3" s="25">
        <v>20</v>
      </c>
      <c r="L3" s="25">
        <v>17</v>
      </c>
      <c r="M3" s="26">
        <f>SUM(Таблиця7[[#This Row],[О.II.1]:[О.II.4]])</f>
        <v>77</v>
      </c>
      <c r="N3" s="27">
        <f>Таблиця7[[#This Row],[О.I]]+Таблиця7[[#This Row],[О.II]]</f>
        <v>155</v>
      </c>
      <c r="O3" s="28">
        <v>15</v>
      </c>
      <c r="P3" s="28">
        <v>1</v>
      </c>
      <c r="Q3" s="28">
        <v>20</v>
      </c>
      <c r="R3" s="28">
        <v>19.5</v>
      </c>
      <c r="S3" s="28">
        <v>0</v>
      </c>
      <c r="T3" s="26">
        <f>SUM(Таблиця7[[#This Row],[I.1]:[I.5]])</f>
        <v>55.5</v>
      </c>
      <c r="U3" s="29">
        <v>20</v>
      </c>
      <c r="V3" s="25">
        <v>15</v>
      </c>
      <c r="W3" s="25">
        <v>19</v>
      </c>
      <c r="X3" s="25">
        <v>20</v>
      </c>
      <c r="Y3" s="25">
        <v>20</v>
      </c>
      <c r="Z3" s="26">
        <f>SUM(Таблиця7[[#This Row],[II.1]:[II.5]])</f>
        <v>94</v>
      </c>
      <c r="AA3" s="30">
        <f>Таблиця7[[#This Row],[I тур]]+Таблиця7[[#This Row],[II тур]]</f>
        <v>149.5</v>
      </c>
      <c r="AB3" s="31">
        <f>Таблиця7[[#This Row],[Олімпіада]]/2+Таблиця7[[#This Row],[Два тури]]</f>
        <v>227</v>
      </c>
      <c r="AC3" s="32" t="s">
        <v>48</v>
      </c>
      <c r="AD3" s="33">
        <v>2023</v>
      </c>
      <c r="AE3" s="1"/>
      <c r="AF3" s="1"/>
    </row>
    <row r="4" spans="1:32" ht="18" customHeight="1" x14ac:dyDescent="0.2">
      <c r="A4" s="21">
        <v>2</v>
      </c>
      <c r="B4" s="22" t="s">
        <v>64</v>
      </c>
      <c r="C4" s="23" t="s">
        <v>16</v>
      </c>
      <c r="D4" s="34">
        <v>18</v>
      </c>
      <c r="E4" s="34">
        <v>19</v>
      </c>
      <c r="F4" s="34">
        <v>18</v>
      </c>
      <c r="G4" s="21">
        <v>13</v>
      </c>
      <c r="H4" s="35">
        <f>SUM(Таблиця7[[#This Row],[О.I.1]:[О.I.4]])</f>
        <v>68</v>
      </c>
      <c r="I4" s="34">
        <v>20</v>
      </c>
      <c r="J4" s="34">
        <v>18</v>
      </c>
      <c r="K4" s="34">
        <v>4</v>
      </c>
      <c r="L4" s="34">
        <v>20</v>
      </c>
      <c r="M4" s="31">
        <f>SUM(Таблиця7[[#This Row],[О.II.1]:[О.II.4]])</f>
        <v>62</v>
      </c>
      <c r="N4" s="36">
        <f>Таблиця7[[#This Row],[О.I]]+Таблиця7[[#This Row],[О.II]]</f>
        <v>130</v>
      </c>
      <c r="O4" s="37">
        <v>0</v>
      </c>
      <c r="P4" s="34">
        <v>14</v>
      </c>
      <c r="Q4" s="34">
        <v>20</v>
      </c>
      <c r="R4" s="34">
        <v>7.5</v>
      </c>
      <c r="S4" s="34">
        <v>0</v>
      </c>
      <c r="T4" s="35">
        <f>SUM(Таблиця7[[#This Row],[I.1]:[I.5]])</f>
        <v>41.5</v>
      </c>
      <c r="U4" s="37">
        <v>16</v>
      </c>
      <c r="V4" s="34">
        <v>5.5</v>
      </c>
      <c r="W4" s="34">
        <v>18</v>
      </c>
      <c r="X4" s="34">
        <v>19</v>
      </c>
      <c r="Y4" s="34">
        <v>0</v>
      </c>
      <c r="Z4" s="22">
        <f>SUM(Таблиця7[[#This Row],[II.1]:[II.5]])</f>
        <v>58.5</v>
      </c>
      <c r="AA4" s="38">
        <f>Таблиця7[[#This Row],[I тур]]+Таблиця7[[#This Row],[II тур]]</f>
        <v>100</v>
      </c>
      <c r="AB4" s="31">
        <f>Таблиця7[[#This Row],[Олімпіада]]/2+Таблиця7[[#This Row],[Два тури]]</f>
        <v>165</v>
      </c>
      <c r="AC4" s="32" t="s">
        <v>51</v>
      </c>
      <c r="AD4" s="21">
        <v>2024</v>
      </c>
      <c r="AE4" s="1"/>
      <c r="AF4" s="1"/>
    </row>
    <row r="5" spans="1:32" ht="18" customHeight="1" x14ac:dyDescent="0.2">
      <c r="A5" s="21">
        <v>3</v>
      </c>
      <c r="B5" s="22" t="s">
        <v>64</v>
      </c>
      <c r="C5" s="23" t="s">
        <v>35</v>
      </c>
      <c r="D5" s="34">
        <v>15</v>
      </c>
      <c r="E5" s="34">
        <v>17</v>
      </c>
      <c r="F5" s="34">
        <v>18</v>
      </c>
      <c r="G5" s="21">
        <v>6</v>
      </c>
      <c r="H5" s="35">
        <f>SUM(Таблиця7[[#This Row],[О.I.1]:[О.I.4]])</f>
        <v>56</v>
      </c>
      <c r="I5" s="34">
        <v>13</v>
      </c>
      <c r="J5" s="34">
        <v>19</v>
      </c>
      <c r="K5" s="34">
        <v>3</v>
      </c>
      <c r="L5" s="34">
        <v>17</v>
      </c>
      <c r="M5" s="31">
        <f>SUM(Таблиця7[[#This Row],[О.II.1]:[О.II.4]])</f>
        <v>52</v>
      </c>
      <c r="N5" s="36">
        <f>Таблиця7[[#This Row],[О.I]]+Таблиця7[[#This Row],[О.II]]</f>
        <v>108</v>
      </c>
      <c r="O5" s="34">
        <v>6</v>
      </c>
      <c r="P5" s="34">
        <v>14</v>
      </c>
      <c r="Q5" s="34">
        <v>16.5</v>
      </c>
      <c r="R5" s="34">
        <v>1.75</v>
      </c>
      <c r="S5" s="34">
        <v>0</v>
      </c>
      <c r="T5" s="22">
        <f>SUM(Таблиця7[[#This Row],[I.1]:[I.5]])</f>
        <v>38.25</v>
      </c>
      <c r="U5" s="37">
        <v>13.5</v>
      </c>
      <c r="V5" s="34">
        <v>0</v>
      </c>
      <c r="W5" s="34">
        <v>10</v>
      </c>
      <c r="X5" s="34">
        <v>5.5</v>
      </c>
      <c r="Y5" s="34">
        <v>17.5</v>
      </c>
      <c r="Z5" s="22">
        <f>SUM(Таблиця7[[#This Row],[II.1]:[II.5]])</f>
        <v>46.5</v>
      </c>
      <c r="AA5" s="39">
        <f>Таблиця7[[#This Row],[I тур]]+Таблиця7[[#This Row],[II тур]]</f>
        <v>84.75</v>
      </c>
      <c r="AB5" s="31">
        <f>Таблиця7[[#This Row],[Олімпіада]]/2+Таблиця7[[#This Row],[Два тури]]</f>
        <v>138.75</v>
      </c>
      <c r="AC5" s="32" t="s">
        <v>53</v>
      </c>
      <c r="AD5" s="21">
        <v>2025</v>
      </c>
      <c r="AE5" s="1"/>
      <c r="AF5" s="1"/>
    </row>
    <row r="6" spans="1:32" ht="18" customHeight="1" x14ac:dyDescent="0.2">
      <c r="A6" s="21">
        <v>4</v>
      </c>
      <c r="B6" s="22" t="s">
        <v>64</v>
      </c>
      <c r="C6" s="23" t="s">
        <v>17</v>
      </c>
      <c r="D6" s="34">
        <v>18</v>
      </c>
      <c r="E6" s="34">
        <v>20</v>
      </c>
      <c r="F6" s="34">
        <v>2</v>
      </c>
      <c r="G6" s="21">
        <v>17</v>
      </c>
      <c r="H6" s="35">
        <f>SUM(Таблиця7[[#This Row],[О.I.1]:[О.I.4]])</f>
        <v>57</v>
      </c>
      <c r="I6" s="34">
        <v>13</v>
      </c>
      <c r="J6" s="34">
        <v>11</v>
      </c>
      <c r="K6" s="34">
        <v>13</v>
      </c>
      <c r="L6" s="34">
        <v>14</v>
      </c>
      <c r="M6" s="31">
        <f>SUM(Таблиця7[[#This Row],[О.II.1]:[О.II.4]])</f>
        <v>51</v>
      </c>
      <c r="N6" s="36">
        <f>Таблиця7[[#This Row],[О.I]]+Таблиця7[[#This Row],[О.II]]</f>
        <v>108</v>
      </c>
      <c r="O6" s="34">
        <v>3.75</v>
      </c>
      <c r="P6" s="34">
        <v>14.5</v>
      </c>
      <c r="Q6" s="34">
        <v>0</v>
      </c>
      <c r="R6" s="34">
        <v>16</v>
      </c>
      <c r="S6" s="34">
        <v>0</v>
      </c>
      <c r="T6" s="22">
        <f>SUM(Таблиця7[[#This Row],[I.1]:[I.5]])</f>
        <v>34.25</v>
      </c>
      <c r="U6" s="37">
        <v>20</v>
      </c>
      <c r="V6" s="34">
        <v>7.5</v>
      </c>
      <c r="W6" s="34">
        <v>10.5</v>
      </c>
      <c r="X6" s="34">
        <v>0</v>
      </c>
      <c r="Y6" s="34">
        <v>0</v>
      </c>
      <c r="Z6" s="22">
        <f>SUM(Таблиця7[[#This Row],[II.1]:[II.5]])</f>
        <v>38</v>
      </c>
      <c r="AA6" s="39">
        <f>Таблиця7[[#This Row],[I тур]]+Таблиця7[[#This Row],[II тур]]</f>
        <v>72.25</v>
      </c>
      <c r="AB6" s="31">
        <f>Таблиця7[[#This Row],[Олімпіада]]/2+Таблиця7[[#This Row],[Два тури]]</f>
        <v>126.25</v>
      </c>
      <c r="AC6" s="32" t="s">
        <v>54</v>
      </c>
      <c r="AD6" s="21">
        <v>2024</v>
      </c>
      <c r="AE6" s="1"/>
      <c r="AF6" s="1"/>
    </row>
    <row r="7" spans="1:32" ht="18" customHeight="1" x14ac:dyDescent="0.2">
      <c r="A7" s="1">
        <v>5</v>
      </c>
      <c r="B7" s="9" t="s">
        <v>65</v>
      </c>
      <c r="C7" s="7" t="s">
        <v>33</v>
      </c>
      <c r="D7" s="1">
        <v>16</v>
      </c>
      <c r="E7" s="1">
        <v>18</v>
      </c>
      <c r="F7" s="1">
        <v>20</v>
      </c>
      <c r="G7" s="1">
        <v>16</v>
      </c>
      <c r="H7" s="6">
        <f>SUM(Таблиця7[[#This Row],[О.I.1]:[О.I.4]])</f>
        <v>70</v>
      </c>
      <c r="I7" s="8">
        <v>14</v>
      </c>
      <c r="J7" s="8">
        <v>17</v>
      </c>
      <c r="K7" s="8">
        <v>13</v>
      </c>
      <c r="L7" s="8">
        <v>20</v>
      </c>
      <c r="M7" s="3">
        <f>SUM(Таблиця7[[#This Row],[О.II.1]:[О.II.4]])</f>
        <v>64</v>
      </c>
      <c r="N7" s="16">
        <f>Таблиця7[[#This Row],[О.I]]+Таблиця7[[#This Row],[О.II]]</f>
        <v>134</v>
      </c>
      <c r="O7" s="11">
        <v>2.5</v>
      </c>
      <c r="P7" s="11">
        <v>4</v>
      </c>
      <c r="Q7" s="11">
        <v>2</v>
      </c>
      <c r="R7" s="11">
        <v>9.25</v>
      </c>
      <c r="S7" s="11">
        <v>1</v>
      </c>
      <c r="T7" s="3">
        <f>SUM(Таблиця7[[#This Row],[I.1]:[I.5]])</f>
        <v>18.75</v>
      </c>
      <c r="U7" s="12">
        <v>15</v>
      </c>
      <c r="V7" s="8">
        <v>0.5</v>
      </c>
      <c r="W7" s="8">
        <v>11</v>
      </c>
      <c r="X7" s="8">
        <v>0</v>
      </c>
      <c r="Y7" s="8">
        <v>3</v>
      </c>
      <c r="Z7" s="3">
        <f>SUM(Таблиця7[[#This Row],[II.1]:[II.5]])</f>
        <v>29.5</v>
      </c>
      <c r="AA7" s="15">
        <f>Таблиця7[[#This Row],[I тур]]+Таблиця7[[#This Row],[II тур]]</f>
        <v>48.25</v>
      </c>
      <c r="AB7" s="3">
        <f>Таблиця7[[#This Row],[Олімпіада]]/2+Таблиця7[[#This Row],[Два тури]]</f>
        <v>115.25</v>
      </c>
      <c r="AC7" s="2" t="s">
        <v>50</v>
      </c>
      <c r="AD7" s="1">
        <v>2024</v>
      </c>
      <c r="AE7" s="1"/>
      <c r="AF7" s="1"/>
    </row>
    <row r="8" spans="1:32" ht="18" customHeight="1" x14ac:dyDescent="0.2">
      <c r="A8" s="1">
        <v>6</v>
      </c>
      <c r="C8" s="7" t="s">
        <v>37</v>
      </c>
      <c r="D8" s="8">
        <v>17</v>
      </c>
      <c r="E8" s="8">
        <v>17</v>
      </c>
      <c r="F8" s="8">
        <v>20</v>
      </c>
      <c r="G8" s="1">
        <v>8</v>
      </c>
      <c r="H8" s="10">
        <f>SUM(Таблиця7[[#This Row],[О.I.1]:[О.I.4]])</f>
        <v>62</v>
      </c>
      <c r="I8" s="8">
        <v>14</v>
      </c>
      <c r="J8" s="8">
        <v>14</v>
      </c>
      <c r="K8" s="8">
        <v>1</v>
      </c>
      <c r="L8" s="8">
        <v>7</v>
      </c>
      <c r="M8" s="3">
        <f>SUM(Таблиця7[[#This Row],[О.II.1]:[О.II.4]])</f>
        <v>36</v>
      </c>
      <c r="N8" s="16">
        <f>Таблиця7[[#This Row],[О.I]]+Таблиця7[[#This Row],[О.II]]</f>
        <v>98</v>
      </c>
      <c r="O8" s="8">
        <v>7.5</v>
      </c>
      <c r="P8" s="8">
        <v>1</v>
      </c>
      <c r="Q8" s="8">
        <v>1.5</v>
      </c>
      <c r="R8" s="8">
        <v>11.75</v>
      </c>
      <c r="S8" s="8">
        <v>10.75</v>
      </c>
      <c r="T8" s="9">
        <f>SUM(Таблиця7[[#This Row],[I.1]:[I.5]])</f>
        <v>32.5</v>
      </c>
      <c r="U8" s="12">
        <v>10.5</v>
      </c>
      <c r="V8" s="8">
        <v>0</v>
      </c>
      <c r="W8" s="8">
        <v>10.5</v>
      </c>
      <c r="X8" s="8">
        <v>1.5</v>
      </c>
      <c r="Y8" s="8">
        <v>4</v>
      </c>
      <c r="Z8" s="9">
        <f>SUM(Таблиця7[[#This Row],[II.1]:[II.5]])</f>
        <v>26.5</v>
      </c>
      <c r="AA8" s="15">
        <f>Таблиця7[[#This Row],[I тур]]+Таблиця7[[#This Row],[II тур]]</f>
        <v>59</v>
      </c>
      <c r="AB8" s="3">
        <f>Таблиця7[[#This Row],[Олімпіада]]/2+Таблиця7[[#This Row],[Два тури]]</f>
        <v>108</v>
      </c>
      <c r="AC8" s="2" t="s">
        <v>55</v>
      </c>
      <c r="AD8" s="1">
        <v>2023</v>
      </c>
      <c r="AE8" s="1"/>
      <c r="AF8" s="1"/>
    </row>
    <row r="9" spans="1:32" ht="18" customHeight="1" x14ac:dyDescent="0.2">
      <c r="A9" s="1">
        <v>7</v>
      </c>
      <c r="C9" s="7" t="s">
        <v>34</v>
      </c>
      <c r="D9" s="8">
        <v>18</v>
      </c>
      <c r="E9" s="8">
        <v>20</v>
      </c>
      <c r="F9" s="8">
        <v>17</v>
      </c>
      <c r="G9" s="1">
        <v>18</v>
      </c>
      <c r="H9" s="10">
        <f>SUM(Таблиця7[[#This Row],[О.I.1]:[О.I.4]])</f>
        <v>73</v>
      </c>
      <c r="I9" s="8">
        <v>17</v>
      </c>
      <c r="J9" s="8">
        <v>15</v>
      </c>
      <c r="K9" s="8">
        <v>0</v>
      </c>
      <c r="L9" s="8">
        <v>20</v>
      </c>
      <c r="M9" s="3">
        <f>SUM(Таблиця7[[#This Row],[О.II.1]:[О.II.4]])</f>
        <v>52</v>
      </c>
      <c r="N9" s="16">
        <f>Таблиця7[[#This Row],[О.I]]+Таблиця7[[#This Row],[О.II]]</f>
        <v>125</v>
      </c>
      <c r="O9" s="12">
        <v>7.5</v>
      </c>
      <c r="P9" s="8">
        <v>13</v>
      </c>
      <c r="Q9" s="8">
        <v>0</v>
      </c>
      <c r="R9" s="8">
        <v>2.5</v>
      </c>
      <c r="S9" s="8">
        <v>0</v>
      </c>
      <c r="T9" s="10">
        <f>SUM(Таблиця7[[#This Row],[I.1]:[I.5]])</f>
        <v>23</v>
      </c>
      <c r="U9" s="12">
        <v>6</v>
      </c>
      <c r="V9" s="8">
        <v>5.5</v>
      </c>
      <c r="W9" s="8">
        <v>7</v>
      </c>
      <c r="X9" s="8">
        <v>3.5</v>
      </c>
      <c r="Y9" s="8">
        <v>0.5</v>
      </c>
      <c r="Z9" s="9">
        <f>SUM(Таблиця7[[#This Row],[II.1]:[II.5]])</f>
        <v>22.5</v>
      </c>
      <c r="AA9" s="19">
        <f>Таблиця7[[#This Row],[I тур]]+Таблиця7[[#This Row],[II тур]]</f>
        <v>45.5</v>
      </c>
      <c r="AB9" s="3">
        <f>Таблиця7[[#This Row],[Олімпіада]]/2+Таблиця7[[#This Row],[Два тури]]</f>
        <v>108</v>
      </c>
      <c r="AC9" s="2" t="s">
        <v>52</v>
      </c>
      <c r="AD9" s="1">
        <v>2023</v>
      </c>
      <c r="AE9" s="1"/>
      <c r="AF9" s="1"/>
    </row>
    <row r="10" spans="1:32" ht="18" customHeight="1" x14ac:dyDescent="0.2">
      <c r="A10" s="1">
        <v>8</v>
      </c>
      <c r="C10" s="7" t="s">
        <v>36</v>
      </c>
      <c r="D10" s="8">
        <v>13</v>
      </c>
      <c r="E10" s="8">
        <v>13</v>
      </c>
      <c r="F10" s="8">
        <v>18</v>
      </c>
      <c r="G10" s="1">
        <v>11</v>
      </c>
      <c r="H10" s="10">
        <f>SUM(Таблиця7[[#This Row],[О.I.1]:[О.I.4]])</f>
        <v>55</v>
      </c>
      <c r="I10" s="8">
        <v>16</v>
      </c>
      <c r="J10" s="8">
        <v>11</v>
      </c>
      <c r="K10" s="8">
        <v>1</v>
      </c>
      <c r="L10" s="8">
        <v>18</v>
      </c>
      <c r="M10" s="3">
        <f>SUM(Таблиця7[[#This Row],[О.II.1]:[О.II.4]])</f>
        <v>46</v>
      </c>
      <c r="N10" s="16">
        <f>Таблиця7[[#This Row],[О.I]]+Таблиця7[[#This Row],[О.II]]</f>
        <v>101</v>
      </c>
      <c r="O10" s="12">
        <v>9</v>
      </c>
      <c r="P10" s="8">
        <v>6</v>
      </c>
      <c r="Q10" s="8">
        <v>4</v>
      </c>
      <c r="R10" s="8">
        <v>5</v>
      </c>
      <c r="S10" s="8">
        <v>1.75</v>
      </c>
      <c r="T10" s="10">
        <f>SUM(Таблиця7[[#This Row],[I.1]:[I.5]])</f>
        <v>25.75</v>
      </c>
      <c r="U10" s="12">
        <v>14.5</v>
      </c>
      <c r="V10" s="8">
        <v>1</v>
      </c>
      <c r="W10" s="8">
        <v>6</v>
      </c>
      <c r="X10" s="8">
        <v>1.5</v>
      </c>
      <c r="Y10" s="8">
        <v>3.5</v>
      </c>
      <c r="Z10" s="9">
        <f>SUM(Таблиця7[[#This Row],[II.1]:[II.5]])</f>
        <v>26.5</v>
      </c>
      <c r="AA10" s="19">
        <f>Таблиця7[[#This Row],[I тур]]+Таблиця7[[#This Row],[II тур]]</f>
        <v>52.25</v>
      </c>
      <c r="AB10" s="3">
        <f>Таблиця7[[#This Row],[Олімпіада]]/2+Таблиця7[[#This Row],[Два тури]]</f>
        <v>102.75</v>
      </c>
      <c r="AC10" s="2" t="s">
        <v>48</v>
      </c>
      <c r="AD10" s="1">
        <v>2023</v>
      </c>
      <c r="AE10" s="1"/>
      <c r="AF10" s="1"/>
    </row>
    <row r="11" spans="1:32" ht="18" customHeight="1" x14ac:dyDescent="0.2">
      <c r="A11" s="1">
        <v>9</v>
      </c>
      <c r="C11" s="7" t="s">
        <v>38</v>
      </c>
      <c r="D11" s="1">
        <v>11</v>
      </c>
      <c r="E11" s="1">
        <v>16</v>
      </c>
      <c r="F11" s="1">
        <v>4</v>
      </c>
      <c r="G11" s="1">
        <v>11</v>
      </c>
      <c r="H11" s="6">
        <f>SUM(Таблиця7[[#This Row],[О.I.1]:[О.I.4]])</f>
        <v>42</v>
      </c>
      <c r="I11" s="8">
        <v>19</v>
      </c>
      <c r="J11" s="8">
        <v>17</v>
      </c>
      <c r="K11" s="8">
        <v>4</v>
      </c>
      <c r="L11" s="8">
        <v>15</v>
      </c>
      <c r="M11" s="3">
        <f>SUM(Таблиця7[[#This Row],[О.II.1]:[О.II.4]])</f>
        <v>55</v>
      </c>
      <c r="N11" s="16">
        <f>Таблиця7[[#This Row],[О.I]]+Таблиця7[[#This Row],[О.II]]</f>
        <v>97</v>
      </c>
      <c r="O11" s="18">
        <v>0</v>
      </c>
      <c r="P11" s="11">
        <v>15</v>
      </c>
      <c r="Q11" s="11">
        <v>5.5</v>
      </c>
      <c r="R11" s="11">
        <v>11.25</v>
      </c>
      <c r="S11" s="11">
        <v>1.25</v>
      </c>
      <c r="T11" s="6">
        <f>SUM(Таблиця7[[#This Row],[I.1]:[I.5]])</f>
        <v>33</v>
      </c>
      <c r="U11" s="12">
        <v>12</v>
      </c>
      <c r="V11" s="8">
        <v>0</v>
      </c>
      <c r="W11" s="8">
        <v>0</v>
      </c>
      <c r="X11" s="8">
        <v>0</v>
      </c>
      <c r="Y11" s="8">
        <v>0</v>
      </c>
      <c r="Z11" s="3">
        <f>SUM(Таблиця7[[#This Row],[II.1]:[II.5]])</f>
        <v>12</v>
      </c>
      <c r="AA11" s="15">
        <f>Таблиця7[[#This Row],[I тур]]+Таблиця7[[#This Row],[II тур]]</f>
        <v>45</v>
      </c>
      <c r="AB11" s="3">
        <f>Таблиця7[[#This Row],[Олімпіада]]/2+Таблиця7[[#This Row],[Два тури]]</f>
        <v>93.5</v>
      </c>
      <c r="AC11" s="2" t="s">
        <v>56</v>
      </c>
      <c r="AD11" s="1">
        <v>2024</v>
      </c>
      <c r="AE11" s="1"/>
      <c r="AF11" s="1"/>
    </row>
    <row r="12" spans="1:32" ht="18" customHeight="1" x14ac:dyDescent="0.2">
      <c r="A12" s="1">
        <v>10</v>
      </c>
      <c r="C12" s="7" t="s">
        <v>32</v>
      </c>
      <c r="D12" s="1">
        <v>18</v>
      </c>
      <c r="E12" s="1">
        <v>18</v>
      </c>
      <c r="F12" s="1">
        <v>16</v>
      </c>
      <c r="G12" s="1">
        <v>18</v>
      </c>
      <c r="H12" s="6">
        <f>SUM(Таблиця7[[#This Row],[О.I.1]:[О.I.4]])</f>
        <v>70</v>
      </c>
      <c r="I12" s="8">
        <v>17</v>
      </c>
      <c r="J12" s="8">
        <v>18</v>
      </c>
      <c r="K12" s="8">
        <v>20</v>
      </c>
      <c r="L12" s="8">
        <v>20</v>
      </c>
      <c r="M12" s="3">
        <f>SUM(Таблиця7[[#This Row],[О.II.1]:[О.II.4]])</f>
        <v>75</v>
      </c>
      <c r="N12" s="15">
        <f>Таблиця7[[#This Row],[О.I]]+Таблиця7[[#This Row],[О.II]]</f>
        <v>145</v>
      </c>
      <c r="O12" s="18">
        <v>0</v>
      </c>
      <c r="P12" s="11">
        <v>0</v>
      </c>
      <c r="Q12" s="11">
        <v>0</v>
      </c>
      <c r="R12" s="11">
        <v>11.75</v>
      </c>
      <c r="S12" s="11">
        <v>0</v>
      </c>
      <c r="T12" s="6">
        <f>SUM(Таблиця7[[#This Row],[I.1]:[I.5]])</f>
        <v>11.75</v>
      </c>
      <c r="U12" s="18">
        <v>0</v>
      </c>
      <c r="V12" s="11">
        <v>0</v>
      </c>
      <c r="W12" s="11">
        <v>0</v>
      </c>
      <c r="X12" s="11">
        <v>0</v>
      </c>
      <c r="Y12" s="11">
        <v>0</v>
      </c>
      <c r="Z12" s="3">
        <f>SUM(Таблиця7[[#This Row],[II.1]:[II.5]])</f>
        <v>0</v>
      </c>
      <c r="AA12" s="15">
        <f>Таблиця7[[#This Row],[I тур]]+Таблиця7[[#This Row],[II тур]]</f>
        <v>11.75</v>
      </c>
      <c r="AB12" s="3">
        <f>Таблиця7[[#This Row],[Олімпіада]]/2+Таблиця7[[#This Row],[Два тури]]</f>
        <v>84.25</v>
      </c>
      <c r="AC12" s="2" t="s">
        <v>49</v>
      </c>
      <c r="AD12" s="1">
        <v>2023</v>
      </c>
      <c r="AE12" s="1"/>
      <c r="AF12" s="1"/>
    </row>
    <row r="13" spans="1:32" ht="18" customHeight="1" x14ac:dyDescent="0.2">
      <c r="A13" s="1">
        <v>11</v>
      </c>
      <c r="C13" s="7" t="s">
        <v>42</v>
      </c>
      <c r="D13" s="8">
        <v>12</v>
      </c>
      <c r="E13" s="8">
        <v>15</v>
      </c>
      <c r="F13" s="8">
        <v>11</v>
      </c>
      <c r="G13" s="8">
        <v>7</v>
      </c>
      <c r="H13" s="10">
        <f>SUM(Таблиця7[[#This Row],[О.I.1]:[О.I.4]])</f>
        <v>45</v>
      </c>
      <c r="I13" s="8">
        <v>11</v>
      </c>
      <c r="J13" s="8">
        <v>8</v>
      </c>
      <c r="K13" s="8">
        <v>5</v>
      </c>
      <c r="L13" s="8">
        <v>13</v>
      </c>
      <c r="M13" s="3">
        <f>SUM(Таблиця7[[#This Row],[О.II.1]:[О.II.4]])</f>
        <v>37</v>
      </c>
      <c r="N13" s="16">
        <f>Таблиця7[[#This Row],[О.I]]+Таблиця7[[#This Row],[О.II]]</f>
        <v>82</v>
      </c>
      <c r="O13" s="11">
        <v>10</v>
      </c>
      <c r="P13" s="11">
        <v>14.5</v>
      </c>
      <c r="Q13" s="11">
        <v>1.5</v>
      </c>
      <c r="R13" s="11">
        <v>0</v>
      </c>
      <c r="S13" s="11">
        <v>0</v>
      </c>
      <c r="T13" s="9">
        <f>SUM(Таблиця7[[#This Row],[I.1]:[I.5]])</f>
        <v>26</v>
      </c>
      <c r="U13" s="12">
        <v>6.5</v>
      </c>
      <c r="V13" s="8">
        <v>1</v>
      </c>
      <c r="W13" s="8">
        <v>8</v>
      </c>
      <c r="X13" s="8">
        <v>0</v>
      </c>
      <c r="Y13" s="8">
        <v>0</v>
      </c>
      <c r="Z13" s="9">
        <f>SUM(Таблиця7[[#This Row],[II.1]:[II.5]])</f>
        <v>15.5</v>
      </c>
      <c r="AA13" s="15">
        <f>Таблиця7[[#This Row],[I тур]]+Таблиця7[[#This Row],[II тур]]</f>
        <v>41.5</v>
      </c>
      <c r="AB13" s="3">
        <f>Таблиця7[[#This Row],[Олімпіада]]/2+Таблиця7[[#This Row],[Два тури]]</f>
        <v>82.5</v>
      </c>
      <c r="AC13" s="2" t="s">
        <v>58</v>
      </c>
      <c r="AD13" s="1">
        <v>2024</v>
      </c>
      <c r="AE13" s="1"/>
      <c r="AF13" s="1"/>
    </row>
    <row r="14" spans="1:32" ht="18" customHeight="1" x14ac:dyDescent="0.2">
      <c r="A14" s="1">
        <v>12</v>
      </c>
      <c r="C14" s="7" t="s">
        <v>39</v>
      </c>
      <c r="D14" s="8">
        <v>16</v>
      </c>
      <c r="E14" s="8">
        <v>15</v>
      </c>
      <c r="F14" s="8">
        <v>16</v>
      </c>
      <c r="G14" s="8">
        <v>12</v>
      </c>
      <c r="H14" s="10">
        <f>SUM(Таблиця7[[#This Row],[О.I.1]:[О.I.4]])</f>
        <v>59</v>
      </c>
      <c r="I14" s="8">
        <v>13</v>
      </c>
      <c r="J14" s="8">
        <v>0</v>
      </c>
      <c r="K14" s="8">
        <v>2</v>
      </c>
      <c r="L14" s="8">
        <v>18</v>
      </c>
      <c r="M14" s="3">
        <f>SUM(Таблиця7[[#This Row],[О.II.1]:[О.II.4]])</f>
        <v>33</v>
      </c>
      <c r="N14" s="16">
        <f>Таблиця7[[#This Row],[О.I]]+Таблиця7[[#This Row],[О.II]]</f>
        <v>92</v>
      </c>
      <c r="O14" s="11">
        <v>2.5</v>
      </c>
      <c r="P14" s="11">
        <v>1.5</v>
      </c>
      <c r="Q14" s="11">
        <v>0</v>
      </c>
      <c r="R14" s="11">
        <v>3.5</v>
      </c>
      <c r="S14" s="11">
        <v>0</v>
      </c>
      <c r="T14" s="9">
        <f>SUM(Таблиця7[[#This Row],[I.1]:[I.5]])</f>
        <v>7.5</v>
      </c>
      <c r="U14" s="12">
        <v>16.5</v>
      </c>
      <c r="V14" s="8">
        <v>0</v>
      </c>
      <c r="W14" s="8">
        <v>7</v>
      </c>
      <c r="X14" s="8">
        <v>0</v>
      </c>
      <c r="Y14" s="8">
        <v>3</v>
      </c>
      <c r="Z14" s="9">
        <f>SUM(Таблиця7[[#This Row],[II.1]:[II.5]])</f>
        <v>26.5</v>
      </c>
      <c r="AA14" s="15">
        <f>Таблиця7[[#This Row],[I тур]]+Таблиця7[[#This Row],[II тур]]</f>
        <v>34</v>
      </c>
      <c r="AB14" s="3">
        <f>Таблиця7[[#This Row],[Олімпіада]]/2+Таблиця7[[#This Row],[Два тури]]</f>
        <v>80</v>
      </c>
      <c r="AC14" s="2" t="s">
        <v>57</v>
      </c>
      <c r="AD14" s="1">
        <v>2023</v>
      </c>
      <c r="AE14" s="1"/>
      <c r="AF14" s="1"/>
    </row>
    <row r="15" spans="1:32" ht="18" customHeight="1" x14ac:dyDescent="0.2">
      <c r="A15" s="1">
        <v>13</v>
      </c>
      <c r="C15" s="7" t="s">
        <v>41</v>
      </c>
      <c r="D15" s="1">
        <v>18</v>
      </c>
      <c r="E15" s="1">
        <v>15</v>
      </c>
      <c r="F15" s="1">
        <v>1</v>
      </c>
      <c r="G15" s="1">
        <v>6</v>
      </c>
      <c r="H15" s="6">
        <f>SUM(Таблиця7[[#This Row],[О.I.1]:[О.I.4]])</f>
        <v>40</v>
      </c>
      <c r="I15" s="8">
        <v>14</v>
      </c>
      <c r="J15" s="8">
        <v>8</v>
      </c>
      <c r="K15" s="8">
        <v>3</v>
      </c>
      <c r="L15" s="8">
        <v>17</v>
      </c>
      <c r="M15" s="3">
        <f>SUM(Таблиця7[[#This Row],[О.II.1]:[О.II.4]])</f>
        <v>42</v>
      </c>
      <c r="N15" s="16">
        <f>Таблиця7[[#This Row],[О.I]]+Таблиця7[[#This Row],[О.II]]</f>
        <v>82</v>
      </c>
      <c r="O15" s="11">
        <v>6</v>
      </c>
      <c r="P15" s="11">
        <v>2</v>
      </c>
      <c r="Q15" s="11">
        <v>0</v>
      </c>
      <c r="R15" s="11">
        <v>0</v>
      </c>
      <c r="S15" s="11">
        <v>0</v>
      </c>
      <c r="T15" s="3">
        <f>SUM(Таблиця7[[#This Row],[I.1]:[I.5]])</f>
        <v>8</v>
      </c>
      <c r="U15" s="12">
        <v>15</v>
      </c>
      <c r="V15" s="8">
        <v>0</v>
      </c>
      <c r="W15" s="8">
        <v>5.5</v>
      </c>
      <c r="X15" s="8">
        <v>3.5</v>
      </c>
      <c r="Y15" s="8">
        <v>2.5</v>
      </c>
      <c r="Z15" s="3">
        <f>SUM(Таблиця7[[#This Row],[II.1]:[II.5]])</f>
        <v>26.5</v>
      </c>
      <c r="AA15" s="15">
        <f>Таблиця7[[#This Row],[I тур]]+Таблиця7[[#This Row],[II тур]]</f>
        <v>34.5</v>
      </c>
      <c r="AB15" s="3">
        <f>Таблиця7[[#This Row],[Олімпіада]]/2+Таблиця7[[#This Row],[Два тури]]</f>
        <v>75.5</v>
      </c>
      <c r="AC15" s="2" t="s">
        <v>58</v>
      </c>
      <c r="AD15" s="1">
        <v>2025</v>
      </c>
      <c r="AE15" s="1"/>
      <c r="AF15" s="1"/>
    </row>
    <row r="16" spans="1:32" ht="18" customHeight="1" x14ac:dyDescent="0.2">
      <c r="A16" s="1">
        <v>14</v>
      </c>
      <c r="C16" s="7" t="s">
        <v>44</v>
      </c>
      <c r="D16" s="1" t="s">
        <v>12</v>
      </c>
      <c r="E16" s="1" t="s">
        <v>12</v>
      </c>
      <c r="F16" s="1" t="s">
        <v>12</v>
      </c>
      <c r="G16" s="1" t="s">
        <v>12</v>
      </c>
      <c r="H16" s="6" t="s">
        <v>12</v>
      </c>
      <c r="I16" s="8" t="s">
        <v>12</v>
      </c>
      <c r="J16" s="8" t="s">
        <v>12</v>
      </c>
      <c r="K16" s="8" t="s">
        <v>12</v>
      </c>
      <c r="L16" s="8" t="s">
        <v>12</v>
      </c>
      <c r="M16" s="3" t="s">
        <v>12</v>
      </c>
      <c r="N16" s="16" t="s">
        <v>12</v>
      </c>
      <c r="O16" s="8">
        <v>7.5</v>
      </c>
      <c r="P16" s="8">
        <v>1</v>
      </c>
      <c r="Q16" s="8">
        <v>0</v>
      </c>
      <c r="R16" s="8">
        <v>0</v>
      </c>
      <c r="S16" s="8">
        <v>0</v>
      </c>
      <c r="T16" s="9">
        <f>SUM(Таблиця7[[#This Row],[I.1]:[I.5]])</f>
        <v>8.5</v>
      </c>
      <c r="U16" s="12">
        <v>7.5</v>
      </c>
      <c r="V16" s="8">
        <v>0</v>
      </c>
      <c r="W16" s="8">
        <v>3</v>
      </c>
      <c r="X16" s="8">
        <v>3.5</v>
      </c>
      <c r="Y16" s="8">
        <v>0</v>
      </c>
      <c r="Z16" s="9">
        <f>SUM(Таблиця7[[#This Row],[II.1]:[II.5]])</f>
        <v>14</v>
      </c>
      <c r="AA16" s="19">
        <f>Таблиця7[[#This Row],[I тур]]+Таблиця7[[#This Row],[II тур]]</f>
        <v>22.5</v>
      </c>
      <c r="AB16" s="3" t="s">
        <v>12</v>
      </c>
      <c r="AC16" s="2" t="s">
        <v>59</v>
      </c>
      <c r="AD16" s="1">
        <v>2026</v>
      </c>
      <c r="AE16" s="1"/>
      <c r="AF16" s="1"/>
    </row>
    <row r="17" spans="1:32" ht="18" customHeight="1" x14ac:dyDescent="0.2">
      <c r="A17" s="1">
        <v>15</v>
      </c>
      <c r="C17" s="7" t="s">
        <v>40</v>
      </c>
      <c r="D17" s="1">
        <v>15</v>
      </c>
      <c r="E17" s="1">
        <v>12</v>
      </c>
      <c r="F17" s="1">
        <v>13</v>
      </c>
      <c r="G17" s="1">
        <v>10</v>
      </c>
      <c r="H17" s="6">
        <f>SUM(Таблиця7[[#This Row],[О.I.1]:[О.I.4]])</f>
        <v>50</v>
      </c>
      <c r="I17" s="8">
        <v>19</v>
      </c>
      <c r="J17" s="8">
        <v>4</v>
      </c>
      <c r="K17" s="8">
        <v>0</v>
      </c>
      <c r="L17" s="8">
        <v>15</v>
      </c>
      <c r="M17" s="3">
        <f>SUM(Таблиця7[[#This Row],[О.II.1]:[О.II.4]])</f>
        <v>38</v>
      </c>
      <c r="N17" s="16">
        <f>Таблиця7[[#This Row],[О.I]]+Таблиця7[[#This Row],[О.II]]</f>
        <v>88</v>
      </c>
      <c r="O17" s="11">
        <v>4</v>
      </c>
      <c r="P17" s="11">
        <v>0</v>
      </c>
      <c r="Q17" s="11">
        <v>0</v>
      </c>
      <c r="R17" s="11">
        <v>4.25</v>
      </c>
      <c r="S17" s="11">
        <v>0</v>
      </c>
      <c r="T17" s="3">
        <f>SUM(Таблиця7[[#This Row],[I.1]:[I.5]])</f>
        <v>8.25</v>
      </c>
      <c r="U17" s="12">
        <v>7.5</v>
      </c>
      <c r="V17" s="8">
        <v>0</v>
      </c>
      <c r="W17" s="8">
        <v>2</v>
      </c>
      <c r="X17" s="8">
        <v>0.5</v>
      </c>
      <c r="Y17" s="8">
        <v>1</v>
      </c>
      <c r="Z17" s="3">
        <f>SUM(Таблиця7[[#This Row],[II.1]:[II.5]])</f>
        <v>11</v>
      </c>
      <c r="AA17" s="15">
        <f>Таблиця7[[#This Row],[I тур]]+Таблиця7[[#This Row],[II тур]]</f>
        <v>19.25</v>
      </c>
      <c r="AB17" s="3">
        <f>Таблиця7[[#This Row],[Олімпіада]]/2+Таблиця7[[#This Row],[Два тури]]</f>
        <v>63.25</v>
      </c>
      <c r="AC17" s="2" t="s">
        <v>58</v>
      </c>
      <c r="AD17" s="1">
        <v>2024</v>
      </c>
      <c r="AE17" s="1"/>
      <c r="AF17" s="1"/>
    </row>
    <row r="18" spans="1:32" ht="18" customHeight="1" x14ac:dyDescent="0.2">
      <c r="A18" s="1">
        <v>16</v>
      </c>
      <c r="C18" s="7" t="s">
        <v>46</v>
      </c>
      <c r="D18" s="8" t="s">
        <v>12</v>
      </c>
      <c r="E18" s="8" t="s">
        <v>12</v>
      </c>
      <c r="F18" s="8" t="s">
        <v>12</v>
      </c>
      <c r="G18" s="8" t="s">
        <v>12</v>
      </c>
      <c r="H18" s="10" t="s">
        <v>12</v>
      </c>
      <c r="I18" s="8" t="s">
        <v>12</v>
      </c>
      <c r="J18" s="8" t="s">
        <v>12</v>
      </c>
      <c r="K18" s="8" t="s">
        <v>12</v>
      </c>
      <c r="L18" s="8" t="s">
        <v>12</v>
      </c>
      <c r="M18" s="3" t="s">
        <v>12</v>
      </c>
      <c r="N18" s="15" t="s">
        <v>12</v>
      </c>
      <c r="O18" s="12">
        <v>5</v>
      </c>
      <c r="P18" s="8">
        <v>4</v>
      </c>
      <c r="Q18" s="8">
        <v>5</v>
      </c>
      <c r="R18" s="8">
        <v>1.5</v>
      </c>
      <c r="S18" s="8">
        <v>0.25</v>
      </c>
      <c r="T18" s="9">
        <f>SUM(Таблиця7[[#This Row],[I.1]:[I.5]])</f>
        <v>15.75</v>
      </c>
      <c r="U18" s="12">
        <v>0</v>
      </c>
      <c r="V18" s="8">
        <v>0</v>
      </c>
      <c r="W18" s="8">
        <v>0</v>
      </c>
      <c r="X18" s="8">
        <v>0</v>
      </c>
      <c r="Y18" s="8">
        <v>0</v>
      </c>
      <c r="Z18" s="9">
        <f>SUM(Таблиця7[[#This Row],[II.1]:[II.5]])</f>
        <v>0</v>
      </c>
      <c r="AA18" s="15">
        <f>Таблиця7[[#This Row],[I тур]]+Таблиця7[[#This Row],[II тур]]</f>
        <v>15.75</v>
      </c>
      <c r="AB18" s="3" t="s">
        <v>12</v>
      </c>
      <c r="AC18" s="2" t="s">
        <v>61</v>
      </c>
      <c r="AD18" s="1">
        <v>2026</v>
      </c>
      <c r="AE18" s="1"/>
      <c r="AF18" s="1"/>
    </row>
    <row r="19" spans="1:32" ht="18" customHeight="1" x14ac:dyDescent="0.2">
      <c r="A19" s="1">
        <v>17</v>
      </c>
      <c r="C19" s="7" t="s">
        <v>43</v>
      </c>
      <c r="D19" s="1" t="s">
        <v>12</v>
      </c>
      <c r="E19" s="1" t="s">
        <v>12</v>
      </c>
      <c r="F19" s="1" t="s">
        <v>12</v>
      </c>
      <c r="G19" s="1" t="s">
        <v>12</v>
      </c>
      <c r="H19" s="6" t="s">
        <v>12</v>
      </c>
      <c r="I19" s="8" t="s">
        <v>12</v>
      </c>
      <c r="J19" s="8" t="s">
        <v>12</v>
      </c>
      <c r="K19" s="8" t="s">
        <v>12</v>
      </c>
      <c r="L19" s="8" t="s">
        <v>12</v>
      </c>
      <c r="M19" s="3" t="s">
        <v>12</v>
      </c>
      <c r="N19" s="15" t="s">
        <v>12</v>
      </c>
      <c r="O19" s="12">
        <v>0</v>
      </c>
      <c r="P19" s="8">
        <v>1</v>
      </c>
      <c r="Q19" s="8">
        <v>4</v>
      </c>
      <c r="R19" s="8">
        <v>0</v>
      </c>
      <c r="S19" s="8">
        <v>0</v>
      </c>
      <c r="T19" s="10">
        <f>SUM(Таблиця7[[#This Row],[I.1]:[I.5]])</f>
        <v>5</v>
      </c>
      <c r="U19" s="12">
        <v>0</v>
      </c>
      <c r="V19" s="8">
        <v>0</v>
      </c>
      <c r="W19" s="8">
        <v>6</v>
      </c>
      <c r="X19" s="8">
        <v>0</v>
      </c>
      <c r="Y19" s="8">
        <v>1.5</v>
      </c>
      <c r="Z19" s="9">
        <f>SUM(Таблиця7[[#This Row],[II.1]:[II.5]])</f>
        <v>7.5</v>
      </c>
      <c r="AA19" s="15">
        <f>Таблиця7[[#This Row],[I тур]]+Таблиця7[[#This Row],[II тур]]</f>
        <v>12.5</v>
      </c>
      <c r="AB19" s="3" t="s">
        <v>12</v>
      </c>
      <c r="AC19" s="2" t="s">
        <v>48</v>
      </c>
      <c r="AD19" s="1">
        <v>2026</v>
      </c>
      <c r="AE19" s="1"/>
      <c r="AF19" s="1"/>
    </row>
    <row r="20" spans="1:32" ht="18" customHeight="1" x14ac:dyDescent="0.2">
      <c r="A20" s="1">
        <v>18</v>
      </c>
      <c r="C20" s="7" t="s">
        <v>45</v>
      </c>
      <c r="D20" s="1" t="s">
        <v>12</v>
      </c>
      <c r="E20" s="1" t="s">
        <v>12</v>
      </c>
      <c r="F20" s="1" t="s">
        <v>12</v>
      </c>
      <c r="G20" s="1" t="s">
        <v>12</v>
      </c>
      <c r="H20" s="6" t="s">
        <v>12</v>
      </c>
      <c r="I20" s="8" t="s">
        <v>12</v>
      </c>
      <c r="J20" s="8" t="s">
        <v>12</v>
      </c>
      <c r="K20" s="8" t="s">
        <v>12</v>
      </c>
      <c r="L20" s="8" t="s">
        <v>12</v>
      </c>
      <c r="M20" s="3" t="s">
        <v>12</v>
      </c>
      <c r="N20" s="15" t="s">
        <v>12</v>
      </c>
      <c r="O20" s="12">
        <v>0.5</v>
      </c>
      <c r="P20" s="8">
        <v>1</v>
      </c>
      <c r="Q20" s="8">
        <v>0</v>
      </c>
      <c r="R20" s="8">
        <v>0</v>
      </c>
      <c r="S20" s="8">
        <v>0</v>
      </c>
      <c r="T20" s="9">
        <f>SUM(Таблиця7[[#This Row],[I.1]:[I.5]])</f>
        <v>1.5</v>
      </c>
      <c r="U20" s="12">
        <v>4</v>
      </c>
      <c r="V20" s="8">
        <v>0</v>
      </c>
      <c r="W20" s="8">
        <v>0</v>
      </c>
      <c r="X20" s="8">
        <v>0</v>
      </c>
      <c r="Y20" s="8">
        <v>0</v>
      </c>
      <c r="Z20" s="9">
        <f>SUM(Таблиця7[[#This Row],[II.1]:[II.5]])</f>
        <v>4</v>
      </c>
      <c r="AA20" s="19">
        <f>Таблиця7[[#This Row],[I тур]]+Таблиця7[[#This Row],[II тур]]</f>
        <v>5.5</v>
      </c>
      <c r="AB20" s="3" t="s">
        <v>12</v>
      </c>
      <c r="AC20" s="2" t="s">
        <v>60</v>
      </c>
      <c r="AD20" s="1">
        <v>2028</v>
      </c>
      <c r="AE20" s="1"/>
      <c r="AF20" s="1"/>
    </row>
  </sheetData>
  <mergeCells count="1">
    <mergeCell ref="A1:AD1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4" fitToHeight="0" orientation="landscape"/>
  <ignoredErrors>
    <ignoredError sqref="AB16 AB18:AB20 H16 H18:H20" calculatedColumn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Результати</vt:lpstr>
      <vt:lpstr>Результати!Print_Titles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Microsoft Office User</cp:lastModifiedBy>
  <cp:lastPrinted>2016-04-23T15:44:07Z</cp:lastPrinted>
  <dcterms:created xsi:type="dcterms:W3CDTF">2014-03-12T13:35:47Z</dcterms:created>
  <dcterms:modified xsi:type="dcterms:W3CDTF">2023-04-24T16:41:55Z</dcterms:modified>
</cp:coreProperties>
</file>