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selection/grading/"/>
    </mc:Choice>
  </mc:AlternateContent>
  <xr:revisionPtr revIDLastSave="0" documentId="13_ncr:1_{0D204664-3AF1-BA4D-B5D7-FEF254E2D980}" xr6:coauthVersionLast="43" xr6:coauthVersionMax="43" xr10:uidLastSave="{00000000-0000-0000-0000-000000000000}"/>
  <bookViews>
    <workbookView xWindow="0" yWindow="460" windowWidth="28800" windowHeight="15980" xr2:uid="{00000000-000D-0000-FFFF-FFFF00000000}"/>
  </bookViews>
  <sheets>
    <sheet name="Загальне" sheetId="6" r:id="rId1"/>
    <sheet name="Ніуе" sheetId="47" r:id="rId2"/>
    <sheet name="Тибетська" sheetId="48" r:id="rId3"/>
    <sheet name="Сейкілоська епітафія" sheetId="49" r:id="rId4"/>
    <sheet name="Сумо" sheetId="50" r:id="rId5"/>
    <sheet name="Доґріб" sheetId="51" r:id="rId6"/>
  </sheets>
  <definedNames>
    <definedName name="_xlnm._FilterDatabase" localSheetId="5" hidden="1">Доґріб!$A$2:$AH$20</definedName>
    <definedName name="_xlnm._FilterDatabase" localSheetId="1" hidden="1">Ніуе!$A$2:$O$20</definedName>
    <definedName name="_xlnm._FilterDatabase" localSheetId="3" hidden="1">'Сейкілоська епітафія'!$A$2:$Q$20</definedName>
    <definedName name="_xlnm._FilterDatabase" localSheetId="4" hidden="1">Сумо!$A$1:$AB$3</definedName>
    <definedName name="_xlnm._FilterDatabase" localSheetId="2" hidden="1">Тибетська!$A$2:$N$20</definedName>
    <definedName name="_xlnm.Print_Titles" localSheetId="5">Доґріб!$1:$2</definedName>
    <definedName name="_xlnm.Print_Titles" localSheetId="1">Ніуе!$1:$2</definedName>
    <definedName name="_xlnm.Print_Titles" localSheetId="3">'Сейкілоська епітафія'!$1:$2</definedName>
    <definedName name="_xlnm.Print_Titles" localSheetId="4">Сумо!$1:$2</definedName>
    <definedName name="_xlnm.Print_Titles" localSheetId="2">Тибетська!$1:$2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48" l="1"/>
  <c r="N10" i="48"/>
  <c r="N11" i="48"/>
  <c r="N19" i="48"/>
  <c r="M4" i="48"/>
  <c r="N4" i="48" s="1"/>
  <c r="M5" i="48"/>
  <c r="N5" i="48" s="1"/>
  <c r="M6" i="48"/>
  <c r="N6" i="48" s="1"/>
  <c r="M7" i="48"/>
  <c r="N7" i="48" s="1"/>
  <c r="M8" i="48"/>
  <c r="M9" i="48"/>
  <c r="N9" i="48" s="1"/>
  <c r="M10" i="48"/>
  <c r="M11" i="48"/>
  <c r="M12" i="48"/>
  <c r="N12" i="48" s="1"/>
  <c r="M13" i="48"/>
  <c r="N13" i="48" s="1"/>
  <c r="M14" i="48"/>
  <c r="N14" i="48" s="1"/>
  <c r="M15" i="48"/>
  <c r="N15" i="48" s="1"/>
  <c r="M16" i="48"/>
  <c r="N16" i="48" s="1"/>
  <c r="M17" i="48"/>
  <c r="N17" i="48" s="1"/>
  <c r="M18" i="48"/>
  <c r="N18" i="48" s="1"/>
  <c r="M19" i="48"/>
  <c r="M20" i="48"/>
  <c r="N20" i="48" s="1"/>
  <c r="M3" i="48"/>
  <c r="N3" i="48" s="1"/>
  <c r="AG20" i="51" l="1"/>
  <c r="AB20" i="51"/>
  <c r="Y20" i="51"/>
  <c r="I20" i="51"/>
  <c r="AH20" i="51" s="1"/>
  <c r="AH19" i="51"/>
  <c r="AG18" i="51"/>
  <c r="AB18" i="51"/>
  <c r="AH18" i="51" s="1"/>
  <c r="Y18" i="51"/>
  <c r="I18" i="51"/>
  <c r="AG17" i="51"/>
  <c r="AB17" i="51"/>
  <c r="Y17" i="51"/>
  <c r="I17" i="51"/>
  <c r="AH17" i="51" s="1"/>
  <c r="AH16" i="51"/>
  <c r="AG16" i="51"/>
  <c r="AB16" i="51"/>
  <c r="Y16" i="51"/>
  <c r="I16" i="51"/>
  <c r="AG15" i="51"/>
  <c r="AB15" i="51"/>
  <c r="Y15" i="51"/>
  <c r="I15" i="51"/>
  <c r="AG14" i="51"/>
  <c r="AB14" i="51"/>
  <c r="Y14" i="51"/>
  <c r="I14" i="51"/>
  <c r="AH14" i="51" s="1"/>
  <c r="AH13" i="51"/>
  <c r="AH12" i="51"/>
  <c r="AG12" i="51"/>
  <c r="AB12" i="51"/>
  <c r="Y12" i="51"/>
  <c r="I12" i="51"/>
  <c r="AG11" i="51"/>
  <c r="AB11" i="51"/>
  <c r="Y11" i="51"/>
  <c r="I11" i="51"/>
  <c r="AG10" i="51"/>
  <c r="AB10" i="51"/>
  <c r="Y10" i="51"/>
  <c r="I10" i="51"/>
  <c r="AH10" i="51" s="1"/>
  <c r="AG9" i="51"/>
  <c r="AB9" i="51"/>
  <c r="Y9" i="51"/>
  <c r="I9" i="51"/>
  <c r="AH9" i="51" s="1"/>
  <c r="AG8" i="51"/>
  <c r="AB8" i="51"/>
  <c r="Y8" i="51"/>
  <c r="I8" i="51"/>
  <c r="AH8" i="51" s="1"/>
  <c r="AG7" i="51"/>
  <c r="AB7" i="51"/>
  <c r="Y7" i="51"/>
  <c r="I7" i="51"/>
  <c r="AH7" i="51" s="1"/>
  <c r="AG6" i="51"/>
  <c r="AB6" i="51"/>
  <c r="Y6" i="51"/>
  <c r="I6" i="51"/>
  <c r="AG5" i="51"/>
  <c r="AB5" i="51"/>
  <c r="Y5" i="51"/>
  <c r="I5" i="51"/>
  <c r="AH5" i="51" s="1"/>
  <c r="AH4" i="51"/>
  <c r="AG4" i="51"/>
  <c r="AB4" i="51"/>
  <c r="Y4" i="51"/>
  <c r="I4" i="51"/>
  <c r="AG3" i="51"/>
  <c r="AB3" i="51"/>
  <c r="Y3" i="51"/>
  <c r="AH3" i="51" s="1"/>
  <c r="I3" i="51"/>
  <c r="AH15" i="51" l="1"/>
  <c r="AH11" i="51"/>
  <c r="AH6" i="51"/>
  <c r="AB17" i="50"/>
  <c r="AB5" i="50"/>
  <c r="AB20" i="50"/>
  <c r="AB4" i="50"/>
  <c r="AB9" i="50"/>
  <c r="AB16" i="50"/>
  <c r="AB7" i="50"/>
  <c r="AB6" i="50"/>
  <c r="AB15" i="50"/>
  <c r="AB8" i="50"/>
  <c r="AB18" i="50"/>
  <c r="AB11" i="50"/>
  <c r="AB13" i="50"/>
  <c r="AB19" i="50"/>
  <c r="AB10" i="50"/>
  <c r="AB14" i="50"/>
  <c r="AB12" i="50"/>
  <c r="AB3" i="50"/>
  <c r="P20" i="49" l="1"/>
  <c r="N20" i="49"/>
  <c r="L20" i="49"/>
  <c r="J20" i="49"/>
  <c r="D20" i="49"/>
  <c r="Q20" i="49" s="1"/>
  <c r="P19" i="49"/>
  <c r="Q19" i="49" s="1"/>
  <c r="N19" i="49"/>
  <c r="L19" i="49"/>
  <c r="J19" i="49"/>
  <c r="D19" i="49"/>
  <c r="P18" i="49"/>
  <c r="N18" i="49"/>
  <c r="L18" i="49"/>
  <c r="J18" i="49"/>
  <c r="Q18" i="49" s="1"/>
  <c r="D18" i="49"/>
  <c r="P17" i="49"/>
  <c r="N17" i="49"/>
  <c r="L17" i="49"/>
  <c r="J17" i="49"/>
  <c r="D17" i="49"/>
  <c r="Q17" i="49" s="1"/>
  <c r="Q16" i="49"/>
  <c r="P16" i="49"/>
  <c r="N16" i="49"/>
  <c r="L16" i="49"/>
  <c r="J16" i="49"/>
  <c r="D16" i="49"/>
  <c r="P15" i="49"/>
  <c r="N15" i="49"/>
  <c r="Q15" i="49" s="1"/>
  <c r="L15" i="49"/>
  <c r="J15" i="49"/>
  <c r="D15" i="49"/>
  <c r="P14" i="49"/>
  <c r="N14" i="49"/>
  <c r="L14" i="49"/>
  <c r="J14" i="49"/>
  <c r="Q14" i="49" s="1"/>
  <c r="D14" i="49"/>
  <c r="P13" i="49"/>
  <c r="N13" i="49"/>
  <c r="L13" i="49"/>
  <c r="J13" i="49"/>
  <c r="D13" i="49"/>
  <c r="Q13" i="49" s="1"/>
  <c r="Q12" i="49"/>
  <c r="P12" i="49"/>
  <c r="N12" i="49"/>
  <c r="L12" i="49"/>
  <c r="J12" i="49"/>
  <c r="D12" i="49"/>
  <c r="P11" i="49"/>
  <c r="N11" i="49"/>
  <c r="Q11" i="49" s="1"/>
  <c r="L11" i="49"/>
  <c r="J11" i="49"/>
  <c r="D11" i="49"/>
  <c r="P10" i="49"/>
  <c r="N10" i="49"/>
  <c r="L10" i="49"/>
  <c r="J10" i="49"/>
  <c r="Q10" i="49" s="1"/>
  <c r="D10" i="49"/>
  <c r="P9" i="49"/>
  <c r="N9" i="49"/>
  <c r="L9" i="49"/>
  <c r="J9" i="49"/>
  <c r="D9" i="49"/>
  <c r="Q9" i="49" s="1"/>
  <c r="Q8" i="49"/>
  <c r="P8" i="49"/>
  <c r="N8" i="49"/>
  <c r="L8" i="49"/>
  <c r="J8" i="49"/>
  <c r="D8" i="49"/>
  <c r="P7" i="49"/>
  <c r="N7" i="49"/>
  <c r="Q7" i="49" s="1"/>
  <c r="L7" i="49"/>
  <c r="J7" i="49"/>
  <c r="D7" i="49"/>
  <c r="P6" i="49"/>
  <c r="N6" i="49"/>
  <c r="L6" i="49"/>
  <c r="J6" i="49"/>
  <c r="Q6" i="49" s="1"/>
  <c r="D6" i="49"/>
  <c r="P5" i="49"/>
  <c r="N5" i="49"/>
  <c r="L5" i="49"/>
  <c r="J5" i="49"/>
  <c r="D5" i="49"/>
  <c r="Q5" i="49" s="1"/>
  <c r="Q4" i="49"/>
  <c r="P4" i="49"/>
  <c r="N4" i="49"/>
  <c r="L4" i="49"/>
  <c r="J4" i="49"/>
  <c r="D4" i="49"/>
  <c r="P3" i="49"/>
  <c r="N3" i="49"/>
  <c r="Q3" i="49" s="1"/>
  <c r="L3" i="49"/>
  <c r="J3" i="49"/>
  <c r="D3" i="49"/>
  <c r="O20" i="47" l="1"/>
  <c r="J20" i="47"/>
  <c r="J19" i="47"/>
  <c r="O19" i="47" s="1"/>
  <c r="J18" i="47"/>
  <c r="O18" i="47" s="1"/>
  <c r="J17" i="47"/>
  <c r="O17" i="47" s="1"/>
  <c r="O16" i="47"/>
  <c r="J16" i="47"/>
  <c r="J15" i="47"/>
  <c r="O15" i="47" s="1"/>
  <c r="J14" i="47"/>
  <c r="O14" i="47" s="1"/>
  <c r="J13" i="47"/>
  <c r="O13" i="47" s="1"/>
  <c r="O12" i="47"/>
  <c r="J12" i="47"/>
  <c r="J11" i="47"/>
  <c r="O11" i="47" s="1"/>
  <c r="J10" i="47"/>
  <c r="O10" i="47" s="1"/>
  <c r="J9" i="47"/>
  <c r="O9" i="47" s="1"/>
  <c r="O8" i="47"/>
  <c r="J8" i="47"/>
  <c r="J7" i="47"/>
  <c r="O7" i="47" s="1"/>
  <c r="J6" i="47"/>
  <c r="O6" i="47" s="1"/>
  <c r="J5" i="47"/>
  <c r="O5" i="47" s="1"/>
  <c r="O4" i="47"/>
  <c r="J4" i="47"/>
  <c r="J3" i="47"/>
  <c r="O3" i="4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Danylo Mysak</author>
  </authors>
  <commentList>
    <comment ref="F4" authorId="0" shapeId="0" xr:uid="{DB14A406-09F2-3B42-B43F-8D49FA19660A}">
      <text>
        <r>
          <rPr>
            <sz val="10"/>
            <color rgb="FF000000"/>
            <rFont val="Calibri"/>
            <family val="2"/>
            <scheme val="minor"/>
          </rPr>
          <t>Альтернативна модель.</t>
        </r>
      </text>
    </comment>
    <comment ref="J4" authorId="0" shapeId="0" xr:uid="{FFBE533C-3D3B-E94A-8526-41982819AC8B}">
      <text>
        <r>
          <rPr>
            <sz val="10"/>
            <color rgb="FF000000"/>
            <rFont val="Calibri"/>
            <family val="2"/>
            <scheme val="minor"/>
          </rPr>
          <t>Альтернативна модель.</t>
        </r>
      </text>
    </comment>
    <comment ref="L4" authorId="0" shapeId="0" xr:uid="{67F0FABF-6BB3-1D42-92ED-606D823A83AB}">
      <text>
        <r>
          <rPr>
            <sz val="10"/>
            <color rgb="FF000000"/>
            <rFont val="Calibri"/>
            <family val="2"/>
            <scheme val="minor"/>
          </rPr>
          <t>Альтернативна модель.</t>
        </r>
      </text>
    </comment>
    <comment ref="N4" authorId="0" shapeId="0" xr:uid="{40644AB9-E883-A847-947A-5BE67B85ABF6}">
      <text>
        <r>
          <rPr>
            <sz val="10"/>
            <color rgb="FF000000"/>
            <rFont val="Calibri"/>
            <family val="2"/>
            <scheme val="minor"/>
          </rPr>
          <t>Альтернативна модель.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Алина</author>
  </authors>
  <commentList>
    <comment ref="I4" authorId="0" shapeId="0" xr:uid="{A6ECE9A8-8B09-8548-9D37-94533CCB450D}">
      <text>
        <r>
          <rPr>
            <sz val="9"/>
            <color rgb="FF000000"/>
            <rFont val="Tahoma"/>
            <family val="2"/>
          </rPr>
          <t>-1 за помилку в позначенні «кінець».</t>
        </r>
      </text>
    </comment>
    <comment ref="I5" authorId="0" shapeId="0" xr:uid="{7AD16E5F-04EC-2D4E-ADC6-837ACBCBBBB1}">
      <text>
        <r>
          <rPr>
            <sz val="9"/>
            <color rgb="FF000000"/>
            <rFont val="Tahoma"/>
            <family val="2"/>
          </rPr>
          <t>-3 за відсутність позначення «кінець».</t>
        </r>
      </text>
    </comment>
    <comment ref="K5" authorId="0" shapeId="0" xr:uid="{B44F2647-8B04-E64B-8603-AECDEB12B4F3}">
      <text>
        <r>
          <rPr>
            <sz val="9"/>
            <color rgb="FF000000"/>
            <rFont val="Tahoma"/>
            <family val="2"/>
          </rPr>
          <t>-3 за відсутність позначення «кінець».</t>
        </r>
      </text>
    </comment>
    <comment ref="K7" authorId="0" shapeId="0" xr:uid="{88626AD0-CB26-F644-BC42-359B115E5086}">
      <text>
        <r>
          <rPr>
            <sz val="9"/>
            <color rgb="FF000000"/>
            <rFont val="Tahoma"/>
            <family val="2"/>
          </rPr>
          <t>-1 за помилку в позначенні «початок».</t>
        </r>
      </text>
    </comment>
    <comment ref="I8" authorId="0" shapeId="0" xr:uid="{4ED68742-DA91-2846-971B-962DB7D84C7B}">
      <text>
        <r>
          <rPr>
            <sz val="9"/>
            <color rgb="FF000000"/>
            <rFont val="Tahoma"/>
            <family val="2"/>
          </rPr>
          <t>-3 за відсутність позначення «кінець».</t>
        </r>
      </text>
    </comment>
    <comment ref="K8" authorId="0" shapeId="0" xr:uid="{F04CE966-8CD2-174D-B56F-C988BB2DC9DB}">
      <text>
        <r>
          <rPr>
            <sz val="9"/>
            <color rgb="FF000000"/>
            <rFont val="Tahoma"/>
            <family val="2"/>
          </rPr>
          <t>-3 за відсутність позначення «початок».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Tamila Krashtan</author>
  </authors>
  <commentList>
    <comment ref="E17" authorId="0" shapeId="0" xr:uid="{F0B83492-1EA1-FE4E-8688-DE99001D0A8F}">
      <text>
        <r>
          <rPr>
            <sz val="10"/>
            <color rgb="FF000000"/>
            <rFont val="Tahoma"/>
            <family val="2"/>
          </rPr>
          <t>Нема «сина».</t>
        </r>
      </text>
    </comment>
  </commentList>
</comments>
</file>

<file path=xl/sharedStrings.xml><?xml version="1.0" encoding="utf-8"?>
<sst xmlns="http://schemas.openxmlformats.org/spreadsheetml/2006/main" count="212" uniqueCount="132">
  <si>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</si>
  <si>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</si>
  <si>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</si>
  <si>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</si>
  <si>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</si>
  <si>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</si>
  <si>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Лавров Богдан</t>
  </si>
  <si>
    <t>Гречка Артем</t>
  </si>
  <si>
    <t>Обозний Максим</t>
  </si>
  <si>
    <t>Юшко Артем</t>
  </si>
  <si>
    <t>Бондаренко Максим</t>
  </si>
  <si>
    <t>Столярчук Єлизавета</t>
  </si>
  <si>
    <t>Бачинська Аріна</t>
  </si>
  <si>
    <t>Петрусенко Влада</t>
  </si>
  <si>
    <t>Нікітіна Юлія</t>
  </si>
  <si>
    <t>Пояснення (7 балів)</t>
  </si>
  <si>
    <t>Відповіді (13 балів)</t>
  </si>
  <si>
    <t>Білик Олеся</t>
  </si>
  <si>
    <t>Вінтоник Данило</t>
  </si>
  <si>
    <t>Гапонюк В’ячеслав</t>
  </si>
  <si>
    <t>Горох Катерина</t>
  </si>
  <si>
    <t>Кривошеєва Дар’я</t>
  </si>
  <si>
    <t>Молибога Артемій</t>
  </si>
  <si>
    <t>Петренко Святозар</t>
  </si>
  <si>
    <t>Сидоров Денис</t>
  </si>
  <si>
    <t>Тимошенко Соломія</t>
  </si>
  <si>
    <t>13 (1)</t>
  </si>
  <si>
    <t>14 (1)</t>
  </si>
  <si>
    <t>15 (1)</t>
  </si>
  <si>
    <t>Двоскладові перехідні (1)</t>
  </si>
  <si>
    <t>Трискладові перехідні (1)</t>
  </si>
  <si>
    <t>Різкий рух (1)</t>
  </si>
  <si>
    <t>Не різкий рух (1)</t>
  </si>
  <si>
    <r>
      <rPr>
        <b/>
        <i/>
        <sz val="11"/>
        <color theme="1"/>
        <rFont val="Calibri"/>
        <family val="2"/>
        <scheme val="minor"/>
      </rPr>
      <t>faka-</t>
    </r>
    <r>
      <rPr>
        <b/>
        <sz val="11"/>
        <color theme="1"/>
        <rFont val="Calibri"/>
        <family val="2"/>
        <scheme val="minor"/>
      </rPr>
      <t xml:space="preserve"> і </t>
    </r>
    <r>
      <rPr>
        <b/>
        <i/>
        <sz val="11"/>
        <color theme="1"/>
        <rFont val="Calibri"/>
        <family val="2"/>
        <scheme val="minor"/>
      </rPr>
      <t>ma-</t>
    </r>
    <r>
      <rPr>
        <b/>
        <sz val="11"/>
        <color theme="1"/>
        <rFont val="Calibri"/>
        <family val="2"/>
        <scheme val="minor"/>
      </rPr>
      <t xml:space="preserve"> у множині (1)</t>
    </r>
  </si>
  <si>
    <t>Завдання 1 — відповіді (10)</t>
  </si>
  <si>
    <t>Завдання 1 (9)</t>
  </si>
  <si>
    <t>Завдання 3 (1)</t>
  </si>
  <si>
    <t>Завдання 4 (1)</t>
  </si>
  <si>
    <t>faka- (1)</t>
  </si>
  <si>
    <t>ma- (1)</t>
  </si>
  <si>
    <r>
      <t>magai</t>
    </r>
    <r>
      <rPr>
        <b/>
        <sz val="11"/>
        <color theme="1"/>
        <rFont val="Calibri"/>
        <family val="2"/>
        <charset val="204"/>
        <scheme val="minor"/>
      </rPr>
      <t xml:space="preserve"> (1)</t>
    </r>
  </si>
  <si>
    <r>
      <t>fakalele</t>
    </r>
    <r>
      <rPr>
        <b/>
        <sz val="11"/>
        <color theme="1"/>
        <rFont val="Calibri"/>
        <family val="2"/>
        <charset val="204"/>
        <scheme val="minor"/>
      </rPr>
      <t xml:space="preserve"> (1)</t>
    </r>
  </si>
  <si>
    <t>T-/CT-/CR- (3)</t>
  </si>
  <si>
    <t>D-/CD-/R- (3)</t>
  </si>
  <si>
    <t>-D/-Cs (2)</t>
  </si>
  <si>
    <t>-Ø/-R (2)</t>
  </si>
  <si>
    <t>Пояснення (12 балів)</t>
  </si>
  <si>
    <t>Відповіді (8 балів)</t>
  </si>
  <si>
    <t>Початок і кінець у Брайлі (2)</t>
  </si>
  <si>
    <t>Правильних літер (8)</t>
  </si>
  <si>
    <t>Відповідності літер (2)</t>
  </si>
  <si>
    <t>2 такти (1)</t>
  </si>
  <si>
    <t>3 такти (1)</t>
  </si>
  <si>
    <r>
      <t>Зв’язування нот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(2)</t>
    </r>
  </si>
  <si>
    <r>
      <t>Крапки і пробіли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(4)</t>
    </r>
  </si>
  <si>
    <t>Символів у 1.1 (20)</t>
  </si>
  <si>
    <t>1.1 (2)</t>
  </si>
  <si>
    <t>Символів у 1.2 (18)</t>
  </si>
  <si>
    <t>1.2 (2)</t>
  </si>
  <si>
    <t>Символів у 2.1 (18)</t>
  </si>
  <si>
    <t>Символів у 2.2 (18)</t>
  </si>
  <si>
    <t>2.1 (2)</t>
  </si>
  <si>
    <t>2.2 (2)</t>
  </si>
  <si>
    <t>Пояснення (11 балів)</t>
  </si>
  <si>
    <t>Відповіді (9 балів)</t>
  </si>
  <si>
    <t>Порядок слів (0,5)</t>
  </si>
  <si>
    <t>Підмет-займенник (0,5)</t>
  </si>
  <si>
    <t>Місце обставини (0,5)</t>
  </si>
  <si>
    <t>Словник іменників (1)</t>
  </si>
  <si>
    <t>Словник прий-менників (0,5)</t>
  </si>
  <si>
    <t>Словник дієслів (0,5)</t>
  </si>
  <si>
    <t>Словник маркерів (0,5)</t>
  </si>
  <si>
    <t>Присвійні займенники (0,5)</t>
  </si>
  <si>
    <t>Власник-іменник (0,5)</t>
  </si>
  <si>
    <t>«цей» (0,5)</t>
  </si>
  <si>
    <t>Множина іменника (0,5)</t>
  </si>
  <si>
    <t>-ta- (0,5)</t>
  </si>
  <si>
    <t>Закінчення дієслів (1,5)</t>
  </si>
  <si>
    <t>Подвоєння складу (0,5)</t>
  </si>
  <si>
    <t>Зміни при подвоєнні (0,5)</t>
  </si>
  <si>
    <t>Структура обста-вини місця (0,5)</t>
  </si>
  <si>
    <r>
      <rPr>
        <b/>
        <i/>
        <sz val="11"/>
        <color theme="1"/>
        <rFont val="Calibri"/>
        <family val="2"/>
        <scheme val="minor"/>
      </rPr>
      <t>da</t>
    </r>
    <r>
      <rPr>
        <b/>
        <sz val="11"/>
        <color theme="1"/>
        <rFont val="Calibri"/>
        <family val="2"/>
        <scheme val="minor"/>
      </rPr>
      <t xml:space="preserve"> і </t>
    </r>
    <r>
      <rPr>
        <b/>
        <i/>
        <sz val="11"/>
        <color theme="1"/>
        <rFont val="Calibri"/>
        <family val="2"/>
        <scheme val="minor"/>
      </rPr>
      <t>ma</t>
    </r>
    <r>
      <rPr>
        <b/>
        <sz val="11"/>
        <color theme="1"/>
        <rFont val="Calibri"/>
        <family val="2"/>
        <scheme val="minor"/>
      </rPr>
      <t xml:space="preserve"> (0,5)</t>
    </r>
  </si>
  <si>
    <t>16 (1,5)</t>
  </si>
  <si>
    <t>17 (1,5)</t>
  </si>
  <si>
    <t>18 (1,5)</t>
  </si>
  <si>
    <t>19 (1,5)</t>
  </si>
  <si>
    <t>Словник зай-менників (0,5)</t>
  </si>
  <si>
    <t>Структура прий-менника (0,5)</t>
  </si>
  <si>
    <t>Пояснення (3,5 бала)</t>
  </si>
  <si>
    <t>Відповіді (16,5 балів)</t>
  </si>
  <si>
    <t>dzę</t>
  </si>
  <si>
    <t>k’ee</t>
  </si>
  <si>
    <t xml:space="preserve">kǫ̀ </t>
  </si>
  <si>
    <t>-lee</t>
  </si>
  <si>
    <t>nàeda</t>
  </si>
  <si>
    <t>tani</t>
  </si>
  <si>
    <t>Бал за пояснення (3,5)</t>
  </si>
  <si>
    <t>kw’ahti</t>
  </si>
  <si>
    <t>yahti</t>
  </si>
  <si>
    <t>dǫ nàeda-lee</t>
  </si>
  <si>
    <t>dǫ yedǫ-lee</t>
  </si>
  <si>
    <t>dǫdeè</t>
  </si>
  <si>
    <t>dzę enı̨htł’è</t>
  </si>
  <si>
    <t>dzętani</t>
  </si>
  <si>
    <t>dzętani k’ee</t>
  </si>
  <si>
    <t>edaidzęę̀k’ee</t>
  </si>
  <si>
    <t>enı̨htł’è nàedaa</t>
  </si>
  <si>
    <t>enihtł’èkǫ̀</t>
  </si>
  <si>
    <t>kw’ahti kǫ̀</t>
  </si>
  <si>
    <t>kw’ahtideè</t>
  </si>
  <si>
    <t>yahti enı̨htł’è</t>
  </si>
  <si>
    <t>yahtikǫ̀</t>
  </si>
  <si>
    <t>dǫ</t>
  </si>
  <si>
    <t>enı̨htł’ęè</t>
  </si>
  <si>
    <t>великий</t>
  </si>
  <si>
    <t>єпископ</t>
  </si>
  <si>
    <t>неділя</t>
  </si>
  <si>
    <t xml:space="preserve"> пити</t>
  </si>
  <si>
    <t>Завдання 3 (4,5)</t>
  </si>
  <si>
    <t>Завдання 2 (2)</t>
  </si>
  <si>
    <t>Завдання 1 (10)</t>
  </si>
  <si>
    <t>(ahti)</t>
  </si>
  <si>
    <t>Пояснення (10 балів)</t>
  </si>
  <si>
    <t>Відповіді (10 балів)</t>
  </si>
  <si>
    <t>mi</t>
  </si>
  <si>
    <t>dmaṅs</t>
  </si>
  <si>
    <t>kloṅ</t>
  </si>
  <si>
    <t>sbugs</t>
  </si>
  <si>
    <t>bur</t>
  </si>
  <si>
    <t>mdog</t>
  </si>
  <si>
    <t>lug</t>
  </si>
  <si>
    <t>Бал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</si>
</sst>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5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4</v>
      </c>
    </row>
    <row r="2" spans="1:1" s="1" customFormat="1" ht="25.25" customHeight="1" x14ac:dyDescent="0.2">
      <c r="A2" s="2" t="s">
        <v>1</v>
      </c>
    </row>
    <row r="3" spans="1:1" s="1" customFormat="1" ht="25.25" customHeight="1" x14ac:dyDescent="0.2">
      <c r="A3" s="2"/>
    </row>
    <row r="4" spans="1:1" s="1" customFormat="1" ht="25.25" customHeight="1" x14ac:dyDescent="0.2">
      <c r="A4" s="2" t="s">
        <v>0</v>
      </c>
    </row>
    <row r="5" spans="1:1" s="1" customFormat="1" ht="25.25" customHeight="1" x14ac:dyDescent="0.2">
      <c r="A5" s="2" t="s">
        <v>2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9659-14BE-4B40-B6C5-B67C52203204}">
  <sheetPr>
    <tabColor theme="9" tint="0.39997558519241921"/>
    <pageSetUpPr fitToPage="1"/>
  </sheetPr>
  <dimension ref="A1:O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14" width="14.6640625" style="5" customWidth="1"/>
    <col min="15" max="15" width="12.6640625" style="4" customWidth="1"/>
    <col min="16" max="16384" width="8.83203125" style="4"/>
  </cols>
  <sheetData>
    <row r="1" spans="1:15" s="3" customFormat="1" ht="20" customHeight="1" x14ac:dyDescent="0.2">
      <c r="A1" s="34" t="s">
        <v>5</v>
      </c>
      <c r="B1" s="36" t="s">
        <v>15</v>
      </c>
      <c r="C1" s="36"/>
      <c r="D1" s="36"/>
      <c r="E1" s="36"/>
      <c r="F1" s="36"/>
      <c r="G1" s="36"/>
      <c r="H1" s="36"/>
      <c r="I1" s="37" t="s">
        <v>16</v>
      </c>
      <c r="J1" s="37"/>
      <c r="K1" s="37"/>
      <c r="L1" s="37"/>
      <c r="M1" s="37"/>
      <c r="N1" s="37"/>
      <c r="O1" s="34" t="s">
        <v>3</v>
      </c>
    </row>
    <row r="2" spans="1:15" s="3" customFormat="1" ht="40.25" customHeight="1" x14ac:dyDescent="0.2">
      <c r="A2" s="35"/>
      <c r="B2" s="7" t="s">
        <v>29</v>
      </c>
      <c r="C2" s="7" t="s">
        <v>30</v>
      </c>
      <c r="D2" s="7" t="s">
        <v>31</v>
      </c>
      <c r="E2" s="7" t="s">
        <v>32</v>
      </c>
      <c r="F2" s="7" t="s">
        <v>38</v>
      </c>
      <c r="G2" s="7" t="s">
        <v>39</v>
      </c>
      <c r="H2" s="7" t="s">
        <v>33</v>
      </c>
      <c r="I2" s="11" t="s">
        <v>34</v>
      </c>
      <c r="J2" s="8" t="s">
        <v>35</v>
      </c>
      <c r="K2" s="7" t="s">
        <v>40</v>
      </c>
      <c r="L2" s="7" t="s">
        <v>41</v>
      </c>
      <c r="M2" s="8" t="s">
        <v>36</v>
      </c>
      <c r="N2" s="8" t="s">
        <v>37</v>
      </c>
      <c r="O2" s="38"/>
    </row>
    <row r="3" spans="1:15" ht="20" customHeight="1" x14ac:dyDescent="0.2">
      <c r="A3" s="16" t="s">
        <v>12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1</v>
      </c>
      <c r="H3" s="6">
        <v>1</v>
      </c>
      <c r="I3" s="12">
        <v>6</v>
      </c>
      <c r="J3" s="6">
        <f t="shared" ref="J3:J20" si="0">MAX(I3-1,0)</f>
        <v>5</v>
      </c>
      <c r="K3" s="6">
        <v>1</v>
      </c>
      <c r="L3" s="6">
        <v>0</v>
      </c>
      <c r="M3" s="6">
        <v>0</v>
      </c>
      <c r="N3" s="6">
        <v>1</v>
      </c>
      <c r="O3" s="9">
        <f t="shared" ref="O3:O20" si="1">SUM(B3:H3)+SUM(J3:N3)</f>
        <v>9</v>
      </c>
    </row>
    <row r="4" spans="1:15" ht="20" customHeight="1" x14ac:dyDescent="0.2">
      <c r="A4" s="16" t="s">
        <v>17</v>
      </c>
      <c r="B4" s="6">
        <v>1</v>
      </c>
      <c r="C4" s="6">
        <v>1</v>
      </c>
      <c r="D4" s="6">
        <v>0</v>
      </c>
      <c r="E4" s="6">
        <v>0</v>
      </c>
      <c r="F4" s="6">
        <v>1</v>
      </c>
      <c r="G4" s="6">
        <v>1</v>
      </c>
      <c r="H4" s="6">
        <v>0</v>
      </c>
      <c r="I4" s="12">
        <v>9</v>
      </c>
      <c r="J4" s="6">
        <f t="shared" si="0"/>
        <v>8</v>
      </c>
      <c r="K4" s="6">
        <v>0</v>
      </c>
      <c r="L4" s="6">
        <v>1</v>
      </c>
      <c r="M4" s="6">
        <v>1</v>
      </c>
      <c r="N4" s="6">
        <v>1</v>
      </c>
      <c r="O4" s="9">
        <f t="shared" si="1"/>
        <v>15</v>
      </c>
    </row>
    <row r="5" spans="1:15" ht="20" customHeight="1" x14ac:dyDescent="0.2">
      <c r="A5" s="16" t="s">
        <v>10</v>
      </c>
      <c r="B5" s="6">
        <v>0</v>
      </c>
      <c r="C5" s="6">
        <v>0</v>
      </c>
      <c r="D5" s="6">
        <v>1</v>
      </c>
      <c r="E5" s="6">
        <v>0</v>
      </c>
      <c r="F5" s="6">
        <v>1</v>
      </c>
      <c r="G5" s="6">
        <v>1</v>
      </c>
      <c r="H5" s="6">
        <v>0</v>
      </c>
      <c r="I5" s="12">
        <v>7</v>
      </c>
      <c r="J5" s="6">
        <f t="shared" si="0"/>
        <v>6</v>
      </c>
      <c r="K5" s="6">
        <v>1</v>
      </c>
      <c r="L5" s="6">
        <v>0</v>
      </c>
      <c r="M5" s="6">
        <v>0</v>
      </c>
      <c r="N5" s="6">
        <v>1</v>
      </c>
      <c r="O5" s="9">
        <f t="shared" si="1"/>
        <v>11</v>
      </c>
    </row>
    <row r="6" spans="1:15" ht="20" customHeight="1" x14ac:dyDescent="0.2">
      <c r="A6" s="16" t="s">
        <v>18</v>
      </c>
      <c r="B6" s="6">
        <v>0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1</v>
      </c>
      <c r="I6" s="12">
        <v>6</v>
      </c>
      <c r="J6" s="6">
        <f t="shared" si="0"/>
        <v>5</v>
      </c>
      <c r="K6" s="6">
        <v>1</v>
      </c>
      <c r="L6" s="6">
        <v>1</v>
      </c>
      <c r="M6" s="6">
        <v>0</v>
      </c>
      <c r="N6" s="6">
        <v>0</v>
      </c>
      <c r="O6" s="9">
        <f t="shared" si="1"/>
        <v>10</v>
      </c>
    </row>
    <row r="7" spans="1:15" ht="20" customHeight="1" x14ac:dyDescent="0.2">
      <c r="A7" s="16" t="s">
        <v>19</v>
      </c>
      <c r="B7" s="6">
        <v>0</v>
      </c>
      <c r="C7" s="6">
        <v>0</v>
      </c>
      <c r="D7" s="6">
        <v>1</v>
      </c>
      <c r="E7" s="6">
        <v>0</v>
      </c>
      <c r="F7" s="6">
        <v>1</v>
      </c>
      <c r="G7" s="6">
        <v>1</v>
      </c>
      <c r="H7" s="6">
        <v>1</v>
      </c>
      <c r="I7" s="12">
        <v>6</v>
      </c>
      <c r="J7" s="6">
        <f t="shared" si="0"/>
        <v>5</v>
      </c>
      <c r="K7" s="6">
        <v>0</v>
      </c>
      <c r="L7" s="6">
        <v>0</v>
      </c>
      <c r="M7" s="6">
        <v>1</v>
      </c>
      <c r="N7" s="6">
        <v>1</v>
      </c>
      <c r="O7" s="9">
        <f t="shared" si="1"/>
        <v>11</v>
      </c>
    </row>
    <row r="8" spans="1:15" ht="20" customHeight="1" x14ac:dyDescent="0.2">
      <c r="A8" s="16" t="s">
        <v>20</v>
      </c>
      <c r="B8" s="6">
        <v>1</v>
      </c>
      <c r="C8" s="6">
        <v>1</v>
      </c>
      <c r="D8" s="6">
        <v>0</v>
      </c>
      <c r="E8" s="6">
        <v>0</v>
      </c>
      <c r="F8" s="6">
        <v>1</v>
      </c>
      <c r="G8" s="6">
        <v>1</v>
      </c>
      <c r="H8" s="6">
        <v>1</v>
      </c>
      <c r="I8" s="12">
        <v>9</v>
      </c>
      <c r="J8" s="6">
        <f t="shared" si="0"/>
        <v>8</v>
      </c>
      <c r="K8" s="6">
        <v>1</v>
      </c>
      <c r="L8" s="6">
        <v>1</v>
      </c>
      <c r="M8" s="6">
        <v>0</v>
      </c>
      <c r="N8" s="6">
        <v>1</v>
      </c>
      <c r="O8" s="9">
        <f t="shared" si="1"/>
        <v>16</v>
      </c>
    </row>
    <row r="9" spans="1:15" ht="20" customHeight="1" x14ac:dyDescent="0.2">
      <c r="A9" s="16" t="s">
        <v>7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2">
        <v>9</v>
      </c>
      <c r="J9" s="6">
        <f t="shared" si="0"/>
        <v>8</v>
      </c>
      <c r="K9" s="6">
        <v>0</v>
      </c>
      <c r="L9" s="6">
        <v>1</v>
      </c>
      <c r="M9" s="6">
        <v>0</v>
      </c>
      <c r="N9" s="6">
        <v>0</v>
      </c>
      <c r="O9" s="9">
        <f t="shared" si="1"/>
        <v>11</v>
      </c>
    </row>
    <row r="10" spans="1:15" ht="20" customHeight="1" x14ac:dyDescent="0.2">
      <c r="A10" s="16" t="s">
        <v>21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0</v>
      </c>
      <c r="I10" s="12">
        <v>10</v>
      </c>
      <c r="J10" s="6">
        <f t="shared" si="0"/>
        <v>9</v>
      </c>
      <c r="K10" s="6">
        <v>1</v>
      </c>
      <c r="L10" s="6">
        <v>1</v>
      </c>
      <c r="M10" s="6">
        <v>1</v>
      </c>
      <c r="N10" s="6">
        <v>1</v>
      </c>
      <c r="O10" s="9">
        <f t="shared" si="1"/>
        <v>19</v>
      </c>
    </row>
    <row r="11" spans="1:15" ht="20" customHeight="1" x14ac:dyDescent="0.2">
      <c r="A11" s="16" t="s">
        <v>6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6">
        <v>1</v>
      </c>
      <c r="H11" s="6">
        <v>1</v>
      </c>
      <c r="I11" s="12">
        <v>6</v>
      </c>
      <c r="J11" s="6">
        <f t="shared" si="0"/>
        <v>5</v>
      </c>
      <c r="K11" s="6">
        <v>1</v>
      </c>
      <c r="L11" s="6">
        <v>0</v>
      </c>
      <c r="M11" s="6">
        <v>0</v>
      </c>
      <c r="N11" s="6">
        <v>1</v>
      </c>
      <c r="O11" s="9">
        <f t="shared" si="1"/>
        <v>11</v>
      </c>
    </row>
    <row r="12" spans="1:15" ht="20" customHeight="1" x14ac:dyDescent="0.2">
      <c r="A12" s="16" t="s">
        <v>22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2">
        <v>7</v>
      </c>
      <c r="J12" s="6">
        <f t="shared" si="0"/>
        <v>6</v>
      </c>
      <c r="K12" s="6">
        <v>1</v>
      </c>
      <c r="L12" s="6">
        <v>0</v>
      </c>
      <c r="M12" s="6">
        <v>0</v>
      </c>
      <c r="N12" s="6">
        <v>0</v>
      </c>
      <c r="O12" s="9">
        <f t="shared" si="1"/>
        <v>8</v>
      </c>
    </row>
    <row r="13" spans="1:15" ht="20" customHeight="1" x14ac:dyDescent="0.2">
      <c r="A13" s="16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12">
        <v>8</v>
      </c>
      <c r="J13" s="6">
        <f t="shared" si="0"/>
        <v>7</v>
      </c>
      <c r="K13" s="6">
        <v>1</v>
      </c>
      <c r="L13" s="6">
        <v>1</v>
      </c>
      <c r="M13" s="6">
        <v>0</v>
      </c>
      <c r="N13" s="6">
        <v>0</v>
      </c>
      <c r="O13" s="9">
        <f t="shared" si="1"/>
        <v>11</v>
      </c>
    </row>
    <row r="14" spans="1:15" ht="20" customHeight="1" x14ac:dyDescent="0.2">
      <c r="A14" s="16" t="s">
        <v>8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12">
        <v>8</v>
      </c>
      <c r="J14" s="6">
        <f t="shared" si="0"/>
        <v>7</v>
      </c>
      <c r="K14" s="6">
        <v>1</v>
      </c>
      <c r="L14" s="6">
        <v>0</v>
      </c>
      <c r="M14" s="6">
        <v>0</v>
      </c>
      <c r="N14" s="6">
        <v>1</v>
      </c>
      <c r="O14" s="9">
        <f t="shared" si="1"/>
        <v>16</v>
      </c>
    </row>
    <row r="15" spans="1:15" ht="20" customHeight="1" x14ac:dyDescent="0.2">
      <c r="A15" s="16" t="s">
        <v>23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0</v>
      </c>
      <c r="I15" s="12">
        <v>10</v>
      </c>
      <c r="J15" s="6">
        <f t="shared" si="0"/>
        <v>9</v>
      </c>
      <c r="K15" s="6">
        <v>1</v>
      </c>
      <c r="L15" s="6">
        <v>1</v>
      </c>
      <c r="M15" s="6">
        <v>1</v>
      </c>
      <c r="N15" s="6">
        <v>1</v>
      </c>
      <c r="O15" s="9">
        <f t="shared" si="1"/>
        <v>19</v>
      </c>
    </row>
    <row r="16" spans="1:15" ht="20" customHeight="1" x14ac:dyDescent="0.2">
      <c r="A16" s="16" t="s">
        <v>13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12">
        <v>8</v>
      </c>
      <c r="J16" s="6">
        <f t="shared" si="0"/>
        <v>7</v>
      </c>
      <c r="K16" s="6">
        <v>0</v>
      </c>
      <c r="L16" s="6">
        <v>0</v>
      </c>
      <c r="M16" s="6">
        <v>0</v>
      </c>
      <c r="N16" s="6">
        <v>1</v>
      </c>
      <c r="O16" s="9">
        <f t="shared" si="1"/>
        <v>12</v>
      </c>
    </row>
    <row r="17" spans="1:15" ht="20" customHeight="1" x14ac:dyDescent="0.2">
      <c r="A17" s="16" t="s">
        <v>24</v>
      </c>
      <c r="B17" s="6">
        <v>1</v>
      </c>
      <c r="C17" s="6">
        <v>0</v>
      </c>
      <c r="D17" s="6">
        <v>1</v>
      </c>
      <c r="E17" s="6">
        <v>0</v>
      </c>
      <c r="F17" s="6">
        <v>1</v>
      </c>
      <c r="G17" s="6">
        <v>1</v>
      </c>
      <c r="H17" s="6">
        <v>1</v>
      </c>
      <c r="I17" s="12">
        <v>7</v>
      </c>
      <c r="J17" s="6">
        <f t="shared" si="0"/>
        <v>6</v>
      </c>
      <c r="K17" s="6">
        <v>1</v>
      </c>
      <c r="L17" s="6">
        <v>1</v>
      </c>
      <c r="M17" s="6">
        <v>1</v>
      </c>
      <c r="N17" s="6">
        <v>1</v>
      </c>
      <c r="O17" s="9">
        <f t="shared" si="1"/>
        <v>15</v>
      </c>
    </row>
    <row r="18" spans="1:15" ht="20" customHeight="1" x14ac:dyDescent="0.2">
      <c r="A18" s="16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1</v>
      </c>
      <c r="I18" s="12">
        <v>5</v>
      </c>
      <c r="J18" s="6">
        <f t="shared" si="0"/>
        <v>4</v>
      </c>
      <c r="K18" s="6">
        <v>0</v>
      </c>
      <c r="L18" s="6">
        <v>0</v>
      </c>
      <c r="M18" s="6">
        <v>0</v>
      </c>
      <c r="N18" s="6">
        <v>1</v>
      </c>
      <c r="O18" s="9">
        <f t="shared" si="1"/>
        <v>7</v>
      </c>
    </row>
    <row r="19" spans="1:15" ht="20" customHeight="1" x14ac:dyDescent="0.2">
      <c r="A19" s="16" t="s">
        <v>25</v>
      </c>
      <c r="B19" s="6">
        <v>1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12">
        <v>6</v>
      </c>
      <c r="J19" s="6">
        <f t="shared" si="0"/>
        <v>5</v>
      </c>
      <c r="K19" s="6">
        <v>0</v>
      </c>
      <c r="L19" s="6">
        <v>0</v>
      </c>
      <c r="M19" s="6">
        <v>0</v>
      </c>
      <c r="N19" s="6">
        <v>1</v>
      </c>
      <c r="O19" s="9">
        <f t="shared" si="1"/>
        <v>9</v>
      </c>
    </row>
    <row r="20" spans="1:15" ht="20" customHeight="1" x14ac:dyDescent="0.2">
      <c r="A20" s="16" t="s">
        <v>9</v>
      </c>
      <c r="B20" s="6">
        <v>1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12">
        <v>8</v>
      </c>
      <c r="J20" s="6">
        <f t="shared" si="0"/>
        <v>7</v>
      </c>
      <c r="K20" s="6">
        <v>1</v>
      </c>
      <c r="L20" s="6">
        <v>0</v>
      </c>
      <c r="M20" s="6">
        <v>1</v>
      </c>
      <c r="N20" s="6">
        <v>1</v>
      </c>
      <c r="O20" s="9">
        <f t="shared" si="1"/>
        <v>13</v>
      </c>
    </row>
  </sheetData>
  <mergeCells count="4">
    <mergeCell ref="A1:A2"/>
    <mergeCell ref="B1:H1"/>
    <mergeCell ref="I1:N1"/>
    <mergeCell ref="O1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ignoredErrors>
    <ignoredError sqref="O3:O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1610-2FBC-764A-822A-2C41C74228B6}">
  <sheetPr>
    <tabColor theme="9" tint="0.39997558519241921"/>
    <pageSetUpPr fitToPage="1"/>
  </sheetPr>
  <dimension ref="A1:N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5" width="14.6640625" style="5" customWidth="1"/>
    <col min="6" max="12" width="14.6640625" style="33" customWidth="1"/>
    <col min="13" max="13" width="14.6640625" style="5" customWidth="1"/>
    <col min="14" max="14" width="12.6640625" style="4" customWidth="1"/>
    <col min="15" max="16384" width="8.83203125" style="4"/>
  </cols>
  <sheetData>
    <row r="1" spans="1:14" s="3" customFormat="1" ht="20" customHeight="1" x14ac:dyDescent="0.2">
      <c r="A1" s="34" t="s">
        <v>5</v>
      </c>
      <c r="B1" s="37" t="s">
        <v>122</v>
      </c>
      <c r="C1" s="37"/>
      <c r="D1" s="37"/>
      <c r="E1" s="37"/>
      <c r="F1" s="39" t="s">
        <v>123</v>
      </c>
      <c r="G1" s="37"/>
      <c r="H1" s="37"/>
      <c r="I1" s="37"/>
      <c r="J1" s="37"/>
      <c r="K1" s="37"/>
      <c r="L1" s="37"/>
      <c r="M1" s="37"/>
      <c r="N1" s="34" t="s">
        <v>3</v>
      </c>
    </row>
    <row r="2" spans="1:14" s="3" customFormat="1" ht="40.25" customHeight="1" x14ac:dyDescent="0.2">
      <c r="A2" s="35"/>
      <c r="B2" s="7" t="s">
        <v>42</v>
      </c>
      <c r="C2" s="7" t="s">
        <v>43</v>
      </c>
      <c r="D2" s="7" t="s">
        <v>45</v>
      </c>
      <c r="E2" s="7" t="s">
        <v>44</v>
      </c>
      <c r="F2" s="11" t="s">
        <v>124</v>
      </c>
      <c r="G2" s="11" t="s">
        <v>125</v>
      </c>
      <c r="H2" s="11" t="s">
        <v>126</v>
      </c>
      <c r="I2" s="11" t="s">
        <v>127</v>
      </c>
      <c r="J2" s="11" t="s">
        <v>128</v>
      </c>
      <c r="K2" s="11" t="s">
        <v>129</v>
      </c>
      <c r="L2" s="11" t="s">
        <v>130</v>
      </c>
      <c r="M2" s="8" t="s">
        <v>131</v>
      </c>
      <c r="N2" s="38"/>
    </row>
    <row r="3" spans="1:14" ht="20" customHeight="1" x14ac:dyDescent="0.2">
      <c r="A3" s="16" t="s">
        <v>12</v>
      </c>
      <c r="B3" s="6">
        <v>1</v>
      </c>
      <c r="C3" s="6">
        <v>0.5</v>
      </c>
      <c r="D3" s="6">
        <v>1.5</v>
      </c>
      <c r="E3" s="6">
        <v>2</v>
      </c>
      <c r="F3" s="12">
        <v>0</v>
      </c>
      <c r="G3" s="12">
        <v>0</v>
      </c>
      <c r="H3" s="12">
        <v>1</v>
      </c>
      <c r="I3" s="12">
        <v>1</v>
      </c>
      <c r="J3" s="12">
        <v>1</v>
      </c>
      <c r="K3" s="12">
        <v>1</v>
      </c>
      <c r="L3" s="12">
        <v>0</v>
      </c>
      <c r="M3" s="6">
        <f>MAX(SUM(F3:L3) - 2, 0) * 2</f>
        <v>4</v>
      </c>
      <c r="N3" s="9">
        <f>ROUND(B3+C3+D3+E3+M3 - 0.001, 0)</f>
        <v>9</v>
      </c>
    </row>
    <row r="4" spans="1:14" ht="20" customHeight="1" x14ac:dyDescent="0.2">
      <c r="A4" s="16" t="s">
        <v>17</v>
      </c>
      <c r="B4" s="6">
        <v>2</v>
      </c>
      <c r="C4" s="6">
        <v>2</v>
      </c>
      <c r="D4" s="6">
        <v>2</v>
      </c>
      <c r="E4" s="6">
        <v>2</v>
      </c>
      <c r="F4" s="12">
        <v>1</v>
      </c>
      <c r="G4" s="12">
        <v>1</v>
      </c>
      <c r="H4" s="12">
        <v>1</v>
      </c>
      <c r="I4" s="12">
        <v>1</v>
      </c>
      <c r="J4" s="12">
        <v>0</v>
      </c>
      <c r="K4" s="12">
        <v>1</v>
      </c>
      <c r="L4" s="12">
        <v>1</v>
      </c>
      <c r="M4" s="6">
        <f t="shared" ref="M4:M20" si="0">MAX(SUM(F4:L4) - 2, 0) * 2</f>
        <v>8</v>
      </c>
      <c r="N4" s="9">
        <f t="shared" ref="N4:N20" si="1">ROUND(B4+C4+D4+E4+M4 - 0.001, 0)</f>
        <v>16</v>
      </c>
    </row>
    <row r="5" spans="1:14" ht="20" customHeight="1" x14ac:dyDescent="0.2">
      <c r="A5" s="16" t="s">
        <v>10</v>
      </c>
      <c r="B5" s="6">
        <v>0</v>
      </c>
      <c r="C5" s="6">
        <v>0</v>
      </c>
      <c r="D5" s="6">
        <v>0</v>
      </c>
      <c r="E5" s="6">
        <v>0</v>
      </c>
      <c r="F5" s="12">
        <v>1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1</v>
      </c>
      <c r="M5" s="6">
        <f t="shared" si="0"/>
        <v>0</v>
      </c>
      <c r="N5" s="9">
        <f t="shared" si="1"/>
        <v>0</v>
      </c>
    </row>
    <row r="6" spans="1:14" ht="20" customHeight="1" x14ac:dyDescent="0.2">
      <c r="A6" s="16" t="s">
        <v>18</v>
      </c>
      <c r="B6" s="6">
        <v>0</v>
      </c>
      <c r="C6" s="6">
        <v>0</v>
      </c>
      <c r="D6" s="6">
        <v>0</v>
      </c>
      <c r="E6" s="6">
        <v>0</v>
      </c>
      <c r="F6" s="12">
        <v>0</v>
      </c>
      <c r="G6" s="12">
        <v>1</v>
      </c>
      <c r="H6" s="12">
        <v>0</v>
      </c>
      <c r="I6" s="12">
        <v>1</v>
      </c>
      <c r="J6" s="12">
        <v>0</v>
      </c>
      <c r="K6" s="12">
        <v>1</v>
      </c>
      <c r="L6" s="12">
        <v>0</v>
      </c>
      <c r="M6" s="6">
        <f t="shared" si="0"/>
        <v>2</v>
      </c>
      <c r="N6" s="9">
        <f t="shared" si="1"/>
        <v>2</v>
      </c>
    </row>
    <row r="7" spans="1:14" ht="20" customHeight="1" x14ac:dyDescent="0.2">
      <c r="A7" s="16" t="s">
        <v>19</v>
      </c>
      <c r="B7" s="6">
        <v>0</v>
      </c>
      <c r="C7" s="6">
        <v>0</v>
      </c>
      <c r="D7" s="6">
        <v>0</v>
      </c>
      <c r="E7" s="6">
        <v>0</v>
      </c>
      <c r="F7" s="12">
        <v>1</v>
      </c>
      <c r="G7" s="12">
        <v>0</v>
      </c>
      <c r="H7" s="12">
        <v>1</v>
      </c>
      <c r="I7" s="12">
        <v>1</v>
      </c>
      <c r="J7" s="12">
        <v>0</v>
      </c>
      <c r="K7" s="12">
        <v>0</v>
      </c>
      <c r="L7" s="12">
        <v>0</v>
      </c>
      <c r="M7" s="6">
        <f t="shared" si="0"/>
        <v>2</v>
      </c>
      <c r="N7" s="9">
        <f t="shared" si="1"/>
        <v>2</v>
      </c>
    </row>
    <row r="8" spans="1:14" ht="20" customHeight="1" x14ac:dyDescent="0.2">
      <c r="A8" s="18" t="s">
        <v>20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3">
        <f t="shared" si="0"/>
        <v>0</v>
      </c>
      <c r="N8" s="15">
        <f t="shared" si="1"/>
        <v>0</v>
      </c>
    </row>
    <row r="9" spans="1:14" ht="20" customHeight="1" x14ac:dyDescent="0.2">
      <c r="A9" s="18" t="s">
        <v>7</v>
      </c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3">
        <f t="shared" si="0"/>
        <v>0</v>
      </c>
      <c r="N9" s="15">
        <f t="shared" si="1"/>
        <v>0</v>
      </c>
    </row>
    <row r="10" spans="1:14" ht="20" customHeight="1" x14ac:dyDescent="0.2">
      <c r="A10" s="16" t="s">
        <v>21</v>
      </c>
      <c r="B10" s="6">
        <v>2</v>
      </c>
      <c r="C10" s="6">
        <v>2.5</v>
      </c>
      <c r="D10" s="6">
        <v>2</v>
      </c>
      <c r="E10" s="6">
        <v>2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0</v>
      </c>
      <c r="M10" s="6">
        <f t="shared" si="0"/>
        <v>8</v>
      </c>
      <c r="N10" s="9">
        <f t="shared" si="1"/>
        <v>16</v>
      </c>
    </row>
    <row r="11" spans="1:14" ht="20" customHeight="1" x14ac:dyDescent="0.2">
      <c r="A11" s="16" t="s">
        <v>6</v>
      </c>
      <c r="B11" s="6">
        <v>3</v>
      </c>
      <c r="C11" s="6">
        <v>3</v>
      </c>
      <c r="D11" s="6">
        <v>2</v>
      </c>
      <c r="E11" s="6">
        <v>2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6">
        <f t="shared" si="0"/>
        <v>10</v>
      </c>
      <c r="N11" s="9">
        <f t="shared" si="1"/>
        <v>20</v>
      </c>
    </row>
    <row r="12" spans="1:14" ht="20" customHeight="1" x14ac:dyDescent="0.2">
      <c r="A12" s="16" t="s">
        <v>22</v>
      </c>
      <c r="B12" s="6">
        <v>1.5</v>
      </c>
      <c r="C12" s="6">
        <v>3</v>
      </c>
      <c r="D12" s="6">
        <v>1</v>
      </c>
      <c r="E12" s="6">
        <v>2</v>
      </c>
      <c r="F12" s="12">
        <v>1</v>
      </c>
      <c r="G12" s="12">
        <v>1</v>
      </c>
      <c r="H12" s="12">
        <v>1</v>
      </c>
      <c r="I12" s="12">
        <v>1</v>
      </c>
      <c r="J12" s="12">
        <v>0</v>
      </c>
      <c r="K12" s="12">
        <v>1</v>
      </c>
      <c r="L12" s="12">
        <v>1</v>
      </c>
      <c r="M12" s="6">
        <f t="shared" si="0"/>
        <v>8</v>
      </c>
      <c r="N12" s="9">
        <f t="shared" si="1"/>
        <v>15</v>
      </c>
    </row>
    <row r="13" spans="1:14" ht="20" customHeight="1" x14ac:dyDescent="0.2">
      <c r="A13" s="16" t="s">
        <v>14</v>
      </c>
      <c r="B13" s="6">
        <v>0</v>
      </c>
      <c r="C13" s="6">
        <v>0.5</v>
      </c>
      <c r="D13" s="6">
        <v>2</v>
      </c>
      <c r="E13" s="6">
        <v>0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  <c r="K13" s="12">
        <v>1</v>
      </c>
      <c r="L13" s="12">
        <v>1</v>
      </c>
      <c r="M13" s="6">
        <f t="shared" si="0"/>
        <v>4</v>
      </c>
      <c r="N13" s="9">
        <f t="shared" si="1"/>
        <v>6</v>
      </c>
    </row>
    <row r="14" spans="1:14" ht="20" customHeight="1" x14ac:dyDescent="0.2">
      <c r="A14" s="16" t="s">
        <v>8</v>
      </c>
      <c r="B14" s="6">
        <v>0</v>
      </c>
      <c r="C14" s="6">
        <v>0</v>
      </c>
      <c r="D14" s="6">
        <v>0</v>
      </c>
      <c r="E14" s="6">
        <v>0</v>
      </c>
      <c r="F14" s="12">
        <v>1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6">
        <f t="shared" si="0"/>
        <v>0</v>
      </c>
      <c r="N14" s="9">
        <f t="shared" si="1"/>
        <v>0</v>
      </c>
    </row>
    <row r="15" spans="1:14" ht="20" customHeight="1" x14ac:dyDescent="0.2">
      <c r="A15" s="18" t="s">
        <v>23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3">
        <f t="shared" si="0"/>
        <v>0</v>
      </c>
      <c r="N15" s="15">
        <f t="shared" si="1"/>
        <v>0</v>
      </c>
    </row>
    <row r="16" spans="1:14" ht="20" customHeight="1" x14ac:dyDescent="0.2">
      <c r="A16" s="16" t="s">
        <v>13</v>
      </c>
      <c r="B16" s="6">
        <v>2.5</v>
      </c>
      <c r="C16" s="6">
        <v>2.5</v>
      </c>
      <c r="D16" s="6">
        <v>2</v>
      </c>
      <c r="E16" s="6">
        <v>2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0</v>
      </c>
      <c r="M16" s="6">
        <f t="shared" si="0"/>
        <v>8</v>
      </c>
      <c r="N16" s="9">
        <f t="shared" si="1"/>
        <v>17</v>
      </c>
    </row>
    <row r="17" spans="1:14" ht="20" customHeight="1" x14ac:dyDescent="0.2">
      <c r="A17" s="16" t="s">
        <v>24</v>
      </c>
      <c r="B17" s="6">
        <v>0</v>
      </c>
      <c r="C17" s="6">
        <v>0</v>
      </c>
      <c r="D17" s="6">
        <v>0</v>
      </c>
      <c r="E17" s="6">
        <v>0</v>
      </c>
      <c r="F17" s="12">
        <v>1</v>
      </c>
      <c r="G17" s="12">
        <v>1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6">
        <f t="shared" si="0"/>
        <v>4</v>
      </c>
      <c r="N17" s="9">
        <f t="shared" si="1"/>
        <v>4</v>
      </c>
    </row>
    <row r="18" spans="1:14" ht="20" customHeight="1" x14ac:dyDescent="0.2">
      <c r="A18" s="16" t="s">
        <v>11</v>
      </c>
      <c r="B18" s="6">
        <v>2</v>
      </c>
      <c r="C18" s="6">
        <v>2</v>
      </c>
      <c r="D18" s="6">
        <v>2</v>
      </c>
      <c r="E18" s="6">
        <v>2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1</v>
      </c>
      <c r="L18" s="12">
        <v>0</v>
      </c>
      <c r="M18" s="6">
        <f t="shared" si="0"/>
        <v>0</v>
      </c>
      <c r="N18" s="9">
        <f t="shared" si="1"/>
        <v>8</v>
      </c>
    </row>
    <row r="19" spans="1:14" ht="20" customHeight="1" x14ac:dyDescent="0.2">
      <c r="A19" s="16" t="s">
        <v>25</v>
      </c>
      <c r="B19" s="6">
        <v>0</v>
      </c>
      <c r="C19" s="6">
        <v>0</v>
      </c>
      <c r="D19" s="6">
        <v>0</v>
      </c>
      <c r="E19" s="6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>
        <f t="shared" si="0"/>
        <v>0</v>
      </c>
      <c r="N19" s="9">
        <f t="shared" si="1"/>
        <v>0</v>
      </c>
    </row>
    <row r="20" spans="1:14" ht="20" customHeight="1" x14ac:dyDescent="0.2">
      <c r="A20" s="16" t="s">
        <v>9</v>
      </c>
      <c r="B20" s="6">
        <v>0</v>
      </c>
      <c r="C20" s="6">
        <v>0</v>
      </c>
      <c r="D20" s="6">
        <v>2</v>
      </c>
      <c r="E20" s="6">
        <v>2</v>
      </c>
      <c r="F20" s="12">
        <v>0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</v>
      </c>
      <c r="M20" s="6">
        <f t="shared" si="0"/>
        <v>6</v>
      </c>
      <c r="N20" s="9">
        <f t="shared" si="1"/>
        <v>10</v>
      </c>
    </row>
  </sheetData>
  <mergeCells count="4">
    <mergeCell ref="A1:A2"/>
    <mergeCell ref="B1:E1"/>
    <mergeCell ref="F1:M1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ignoredErrors>
    <ignoredError sqref="M3:M20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EBB54-02C7-4F41-9A42-3A84BE9A789F}">
  <sheetPr>
    <tabColor theme="9" tint="0.39997558519241921"/>
    <pageSetUpPr fitToPage="1"/>
  </sheetPr>
  <dimension ref="A1:Q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2" width="14.6640625" style="5" customWidth="1"/>
    <col min="3" max="3" width="14.6640625" style="24" customWidth="1"/>
    <col min="4" max="16" width="14.6640625" style="5" customWidth="1"/>
    <col min="17" max="17" width="12.6640625" style="4" customWidth="1"/>
    <col min="18" max="16384" width="8.83203125" style="4"/>
  </cols>
  <sheetData>
    <row r="1" spans="1:17" s="3" customFormat="1" ht="20" customHeight="1" x14ac:dyDescent="0.2">
      <c r="A1" s="34" t="s">
        <v>5</v>
      </c>
      <c r="B1" s="39" t="s">
        <v>46</v>
      </c>
      <c r="C1" s="37"/>
      <c r="D1" s="37"/>
      <c r="E1" s="37"/>
      <c r="F1" s="37"/>
      <c r="G1" s="37"/>
      <c r="H1" s="37"/>
      <c r="I1" s="39" t="s">
        <v>47</v>
      </c>
      <c r="J1" s="37"/>
      <c r="K1" s="37"/>
      <c r="L1" s="37"/>
      <c r="M1" s="37"/>
      <c r="N1" s="37"/>
      <c r="O1" s="37"/>
      <c r="P1" s="37"/>
      <c r="Q1" s="34" t="s">
        <v>3</v>
      </c>
    </row>
    <row r="2" spans="1:17" s="3" customFormat="1" ht="40.25" customHeight="1" x14ac:dyDescent="0.2">
      <c r="A2" s="35"/>
      <c r="B2" s="7" t="s">
        <v>48</v>
      </c>
      <c r="C2" s="21" t="s">
        <v>49</v>
      </c>
      <c r="D2" s="7" t="s">
        <v>50</v>
      </c>
      <c r="E2" s="7" t="s">
        <v>51</v>
      </c>
      <c r="F2" s="7" t="s">
        <v>52</v>
      </c>
      <c r="G2" s="7" t="s">
        <v>53</v>
      </c>
      <c r="H2" s="7" t="s">
        <v>54</v>
      </c>
      <c r="I2" s="11" t="s">
        <v>55</v>
      </c>
      <c r="J2" s="8" t="s">
        <v>56</v>
      </c>
      <c r="K2" s="11" t="s">
        <v>57</v>
      </c>
      <c r="L2" s="8" t="s">
        <v>58</v>
      </c>
      <c r="M2" s="11" t="s">
        <v>59</v>
      </c>
      <c r="N2" s="8" t="s">
        <v>61</v>
      </c>
      <c r="O2" s="11" t="s">
        <v>60</v>
      </c>
      <c r="P2" s="8" t="s">
        <v>62</v>
      </c>
      <c r="Q2" s="38"/>
    </row>
    <row r="3" spans="1:17" ht="20" customHeight="1" x14ac:dyDescent="0.2">
      <c r="A3" s="16" t="s">
        <v>12</v>
      </c>
      <c r="B3" s="6">
        <v>2</v>
      </c>
      <c r="C3" s="22">
        <v>8</v>
      </c>
      <c r="D3" s="6">
        <f t="shared" ref="D3:D20" si="0">C3/4</f>
        <v>2</v>
      </c>
      <c r="E3" s="6">
        <v>1</v>
      </c>
      <c r="F3" s="6">
        <v>1</v>
      </c>
      <c r="G3" s="6">
        <v>2</v>
      </c>
      <c r="H3" s="6">
        <v>2</v>
      </c>
      <c r="I3" s="12">
        <v>20</v>
      </c>
      <c r="J3" s="6">
        <f t="shared" ref="J3:J20" si="1">I3/10</f>
        <v>2</v>
      </c>
      <c r="K3" s="12">
        <v>18</v>
      </c>
      <c r="L3" s="6">
        <f t="shared" ref="L3:L20" si="2">K3/9</f>
        <v>2</v>
      </c>
      <c r="M3" s="12">
        <v>15</v>
      </c>
      <c r="N3" s="26">
        <f t="shared" ref="N3:N20" si="3">M3/9</f>
        <v>1.6666666666666667</v>
      </c>
      <c r="O3" s="12">
        <v>13</v>
      </c>
      <c r="P3" s="26">
        <f t="shared" ref="P3:P20" si="4">O3/9</f>
        <v>1.4444444444444444</v>
      </c>
      <c r="Q3" s="9">
        <f t="shared" ref="Q3:Q20" si="5">ROUND(SUM(B3,D3:H3,J3,L3,N3,P3)-0.001, 0)</f>
        <v>17</v>
      </c>
    </row>
    <row r="4" spans="1:17" s="25" customFormat="1" ht="20" customHeight="1" x14ac:dyDescent="0.2">
      <c r="A4" s="16" t="s">
        <v>17</v>
      </c>
      <c r="B4" s="6">
        <v>2</v>
      </c>
      <c r="C4" s="22">
        <v>8</v>
      </c>
      <c r="D4" s="6">
        <f t="shared" si="0"/>
        <v>2</v>
      </c>
      <c r="E4" s="6">
        <v>1</v>
      </c>
      <c r="F4" s="6">
        <v>1</v>
      </c>
      <c r="G4" s="6">
        <v>2</v>
      </c>
      <c r="H4" s="6">
        <v>2</v>
      </c>
      <c r="I4" s="12">
        <v>19</v>
      </c>
      <c r="J4" s="6">
        <f t="shared" si="1"/>
        <v>1.9</v>
      </c>
      <c r="K4" s="12">
        <v>16</v>
      </c>
      <c r="L4" s="26">
        <f t="shared" si="2"/>
        <v>1.7777777777777777</v>
      </c>
      <c r="M4" s="12">
        <v>12</v>
      </c>
      <c r="N4" s="26">
        <f t="shared" si="3"/>
        <v>1.3333333333333333</v>
      </c>
      <c r="O4" s="12">
        <v>13</v>
      </c>
      <c r="P4" s="26">
        <f t="shared" si="4"/>
        <v>1.4444444444444444</v>
      </c>
      <c r="Q4" s="9">
        <f t="shared" si="5"/>
        <v>16</v>
      </c>
    </row>
    <row r="5" spans="1:17" ht="20" customHeight="1" x14ac:dyDescent="0.2">
      <c r="A5" s="16" t="s">
        <v>10</v>
      </c>
      <c r="B5" s="6">
        <v>1</v>
      </c>
      <c r="C5" s="22">
        <v>7</v>
      </c>
      <c r="D5" s="6">
        <f t="shared" si="0"/>
        <v>1.75</v>
      </c>
      <c r="E5" s="6">
        <v>1</v>
      </c>
      <c r="F5" s="6">
        <v>0.5</v>
      </c>
      <c r="G5" s="6">
        <v>1</v>
      </c>
      <c r="H5" s="6">
        <v>0</v>
      </c>
      <c r="I5" s="12">
        <v>5</v>
      </c>
      <c r="J5" s="6">
        <f t="shared" si="1"/>
        <v>0.5</v>
      </c>
      <c r="K5" s="12">
        <v>10</v>
      </c>
      <c r="L5" s="26">
        <f t="shared" si="2"/>
        <v>1.1111111111111112</v>
      </c>
      <c r="M5" s="12">
        <v>14</v>
      </c>
      <c r="N5" s="26">
        <f t="shared" si="3"/>
        <v>1.5555555555555556</v>
      </c>
      <c r="O5" s="12">
        <v>8</v>
      </c>
      <c r="P5" s="26">
        <f t="shared" si="4"/>
        <v>0.88888888888888884</v>
      </c>
      <c r="Q5" s="9">
        <f t="shared" si="5"/>
        <v>9</v>
      </c>
    </row>
    <row r="6" spans="1:17" ht="20" customHeight="1" x14ac:dyDescent="0.2">
      <c r="A6" s="16" t="s">
        <v>18</v>
      </c>
      <c r="B6" s="6">
        <v>0</v>
      </c>
      <c r="C6" s="22">
        <v>0</v>
      </c>
      <c r="D6" s="6">
        <f t="shared" si="0"/>
        <v>0</v>
      </c>
      <c r="E6" s="6">
        <v>0</v>
      </c>
      <c r="F6" s="6">
        <v>0</v>
      </c>
      <c r="G6" s="6">
        <v>0</v>
      </c>
      <c r="H6" s="6">
        <v>0</v>
      </c>
      <c r="I6" s="12">
        <v>0</v>
      </c>
      <c r="J6" s="6">
        <f t="shared" si="1"/>
        <v>0</v>
      </c>
      <c r="K6" s="12">
        <v>0</v>
      </c>
      <c r="L6" s="6">
        <f t="shared" si="2"/>
        <v>0</v>
      </c>
      <c r="M6" s="12">
        <v>0</v>
      </c>
      <c r="N6" s="6">
        <f t="shared" si="3"/>
        <v>0</v>
      </c>
      <c r="O6" s="12">
        <v>0</v>
      </c>
      <c r="P6" s="6">
        <f t="shared" si="4"/>
        <v>0</v>
      </c>
      <c r="Q6" s="9">
        <f t="shared" si="5"/>
        <v>0</v>
      </c>
    </row>
    <row r="7" spans="1:17" s="25" customFormat="1" ht="20" customHeight="1" x14ac:dyDescent="0.2">
      <c r="A7" s="16" t="s">
        <v>19</v>
      </c>
      <c r="B7" s="6">
        <v>2</v>
      </c>
      <c r="C7" s="22">
        <v>7</v>
      </c>
      <c r="D7" s="6">
        <f t="shared" si="0"/>
        <v>1.75</v>
      </c>
      <c r="E7" s="6">
        <v>1</v>
      </c>
      <c r="F7" s="6">
        <v>0.5</v>
      </c>
      <c r="G7" s="6">
        <v>1.5</v>
      </c>
      <c r="H7" s="6">
        <v>0</v>
      </c>
      <c r="I7" s="12">
        <v>17</v>
      </c>
      <c r="J7" s="6">
        <f t="shared" si="1"/>
        <v>1.7</v>
      </c>
      <c r="K7" s="12">
        <v>14</v>
      </c>
      <c r="L7" s="26">
        <f t="shared" si="2"/>
        <v>1.5555555555555556</v>
      </c>
      <c r="M7" s="12">
        <v>6</v>
      </c>
      <c r="N7" s="26">
        <f t="shared" si="3"/>
        <v>0.66666666666666663</v>
      </c>
      <c r="O7" s="12">
        <v>8</v>
      </c>
      <c r="P7" s="26">
        <f t="shared" si="4"/>
        <v>0.88888888888888884</v>
      </c>
      <c r="Q7" s="9">
        <f t="shared" si="5"/>
        <v>12</v>
      </c>
    </row>
    <row r="8" spans="1:17" ht="20" customHeight="1" x14ac:dyDescent="0.2">
      <c r="A8" s="16" t="s">
        <v>20</v>
      </c>
      <c r="B8" s="6">
        <v>2</v>
      </c>
      <c r="C8" s="22">
        <v>8</v>
      </c>
      <c r="D8" s="6">
        <f t="shared" si="0"/>
        <v>2</v>
      </c>
      <c r="E8" s="6">
        <v>1</v>
      </c>
      <c r="F8" s="6">
        <v>1</v>
      </c>
      <c r="G8" s="6">
        <v>0.5</v>
      </c>
      <c r="H8" s="6">
        <v>1</v>
      </c>
      <c r="I8" s="12">
        <v>15</v>
      </c>
      <c r="J8" s="6">
        <f t="shared" si="1"/>
        <v>1.5</v>
      </c>
      <c r="K8" s="12">
        <v>13</v>
      </c>
      <c r="L8" s="26">
        <f t="shared" si="2"/>
        <v>1.4444444444444444</v>
      </c>
      <c r="M8" s="12">
        <v>16</v>
      </c>
      <c r="N8" s="26">
        <f t="shared" si="3"/>
        <v>1.7777777777777777</v>
      </c>
      <c r="O8" s="12">
        <v>16</v>
      </c>
      <c r="P8" s="26">
        <f t="shared" si="4"/>
        <v>1.7777777777777777</v>
      </c>
      <c r="Q8" s="9">
        <f t="shared" si="5"/>
        <v>14</v>
      </c>
    </row>
    <row r="9" spans="1:17" s="25" customFormat="1" ht="20" customHeight="1" x14ac:dyDescent="0.2">
      <c r="A9" s="16" t="s">
        <v>7</v>
      </c>
      <c r="B9" s="6">
        <v>1</v>
      </c>
      <c r="C9" s="22">
        <v>8</v>
      </c>
      <c r="D9" s="6">
        <f t="shared" si="0"/>
        <v>2</v>
      </c>
      <c r="E9" s="6">
        <v>1</v>
      </c>
      <c r="F9" s="6">
        <v>1</v>
      </c>
      <c r="G9" s="6">
        <v>2</v>
      </c>
      <c r="H9" s="6">
        <v>2</v>
      </c>
      <c r="I9" s="12">
        <v>20</v>
      </c>
      <c r="J9" s="6">
        <f t="shared" si="1"/>
        <v>2</v>
      </c>
      <c r="K9" s="12">
        <v>18</v>
      </c>
      <c r="L9" s="6">
        <f t="shared" si="2"/>
        <v>2</v>
      </c>
      <c r="M9" s="12">
        <v>15</v>
      </c>
      <c r="N9" s="26">
        <f t="shared" si="3"/>
        <v>1.6666666666666667</v>
      </c>
      <c r="O9" s="12">
        <v>16</v>
      </c>
      <c r="P9" s="26">
        <f t="shared" si="4"/>
        <v>1.7777777777777777</v>
      </c>
      <c r="Q9" s="9">
        <f t="shared" si="5"/>
        <v>16</v>
      </c>
    </row>
    <row r="10" spans="1:17" ht="20" customHeight="1" x14ac:dyDescent="0.2">
      <c r="A10" s="16" t="s">
        <v>21</v>
      </c>
      <c r="B10" s="6">
        <v>2</v>
      </c>
      <c r="C10" s="22">
        <v>8</v>
      </c>
      <c r="D10" s="6">
        <f t="shared" si="0"/>
        <v>2</v>
      </c>
      <c r="E10" s="6">
        <v>1</v>
      </c>
      <c r="F10" s="6">
        <v>1</v>
      </c>
      <c r="G10" s="6">
        <v>1.5</v>
      </c>
      <c r="H10" s="6">
        <v>0</v>
      </c>
      <c r="I10" s="12">
        <v>9</v>
      </c>
      <c r="J10" s="6">
        <f t="shared" si="1"/>
        <v>0.9</v>
      </c>
      <c r="K10" s="12">
        <v>12</v>
      </c>
      <c r="L10" s="26">
        <f t="shared" si="2"/>
        <v>1.3333333333333333</v>
      </c>
      <c r="M10" s="12">
        <v>10</v>
      </c>
      <c r="N10" s="26">
        <f t="shared" si="3"/>
        <v>1.1111111111111112</v>
      </c>
      <c r="O10" s="12">
        <v>8</v>
      </c>
      <c r="P10" s="26">
        <f t="shared" si="4"/>
        <v>0.88888888888888884</v>
      </c>
      <c r="Q10" s="9">
        <f t="shared" si="5"/>
        <v>12</v>
      </c>
    </row>
    <row r="11" spans="1:17" ht="20" customHeight="1" x14ac:dyDescent="0.2">
      <c r="A11" s="18" t="s">
        <v>6</v>
      </c>
      <c r="B11" s="13"/>
      <c r="C11" s="23"/>
      <c r="D11" s="13">
        <f t="shared" si="0"/>
        <v>0</v>
      </c>
      <c r="E11" s="13"/>
      <c r="F11" s="13"/>
      <c r="G11" s="13"/>
      <c r="H11" s="13"/>
      <c r="I11" s="14"/>
      <c r="J11" s="13">
        <f t="shared" si="1"/>
        <v>0</v>
      </c>
      <c r="K11" s="14"/>
      <c r="L11" s="13">
        <f t="shared" si="2"/>
        <v>0</v>
      </c>
      <c r="M11" s="14"/>
      <c r="N11" s="13">
        <f t="shared" si="3"/>
        <v>0</v>
      </c>
      <c r="O11" s="14"/>
      <c r="P11" s="13">
        <f t="shared" si="4"/>
        <v>0</v>
      </c>
      <c r="Q11" s="15">
        <f t="shared" si="5"/>
        <v>0</v>
      </c>
    </row>
    <row r="12" spans="1:17" ht="20" customHeight="1" x14ac:dyDescent="0.2">
      <c r="A12" s="18" t="s">
        <v>22</v>
      </c>
      <c r="B12" s="13"/>
      <c r="C12" s="23"/>
      <c r="D12" s="13">
        <f t="shared" si="0"/>
        <v>0</v>
      </c>
      <c r="E12" s="13"/>
      <c r="F12" s="13"/>
      <c r="G12" s="13"/>
      <c r="H12" s="13"/>
      <c r="I12" s="14"/>
      <c r="J12" s="13">
        <f t="shared" si="1"/>
        <v>0</v>
      </c>
      <c r="K12" s="14"/>
      <c r="L12" s="13">
        <f t="shared" si="2"/>
        <v>0</v>
      </c>
      <c r="M12" s="14"/>
      <c r="N12" s="13">
        <f t="shared" si="3"/>
        <v>0</v>
      </c>
      <c r="O12" s="14"/>
      <c r="P12" s="13">
        <f t="shared" si="4"/>
        <v>0</v>
      </c>
      <c r="Q12" s="15">
        <f t="shared" si="5"/>
        <v>0</v>
      </c>
    </row>
    <row r="13" spans="1:17" ht="20" customHeight="1" x14ac:dyDescent="0.2">
      <c r="A13" s="16" t="s">
        <v>14</v>
      </c>
      <c r="B13" s="6">
        <v>2</v>
      </c>
      <c r="C13" s="22">
        <v>8</v>
      </c>
      <c r="D13" s="6">
        <f t="shared" si="0"/>
        <v>2</v>
      </c>
      <c r="E13" s="6">
        <v>1</v>
      </c>
      <c r="F13" s="6">
        <v>0.5</v>
      </c>
      <c r="G13" s="6">
        <v>1.5</v>
      </c>
      <c r="H13" s="6">
        <v>1</v>
      </c>
      <c r="I13" s="12">
        <v>19</v>
      </c>
      <c r="J13" s="6">
        <f t="shared" si="1"/>
        <v>1.9</v>
      </c>
      <c r="K13" s="12">
        <v>18</v>
      </c>
      <c r="L13" s="6">
        <f t="shared" si="2"/>
        <v>2</v>
      </c>
      <c r="M13" s="12">
        <v>17</v>
      </c>
      <c r="N13" s="26">
        <f t="shared" si="3"/>
        <v>1.8888888888888888</v>
      </c>
      <c r="O13" s="12">
        <v>15</v>
      </c>
      <c r="P13" s="26">
        <f t="shared" si="4"/>
        <v>1.6666666666666667</v>
      </c>
      <c r="Q13" s="9">
        <f t="shared" si="5"/>
        <v>15</v>
      </c>
    </row>
    <row r="14" spans="1:17" ht="20" customHeight="1" x14ac:dyDescent="0.2">
      <c r="A14" s="16" t="s">
        <v>8</v>
      </c>
      <c r="B14" s="6">
        <v>2</v>
      </c>
      <c r="C14" s="22">
        <v>7</v>
      </c>
      <c r="D14" s="6">
        <f t="shared" si="0"/>
        <v>1.75</v>
      </c>
      <c r="E14" s="6">
        <v>1</v>
      </c>
      <c r="F14" s="6">
        <v>1</v>
      </c>
      <c r="G14" s="6">
        <v>1</v>
      </c>
      <c r="H14" s="6">
        <v>0</v>
      </c>
      <c r="I14" s="12">
        <v>12</v>
      </c>
      <c r="J14" s="6">
        <f t="shared" si="1"/>
        <v>1.2</v>
      </c>
      <c r="K14" s="12">
        <v>14</v>
      </c>
      <c r="L14" s="26">
        <f t="shared" si="2"/>
        <v>1.5555555555555556</v>
      </c>
      <c r="M14" s="12">
        <v>2</v>
      </c>
      <c r="N14" s="26">
        <f t="shared" si="3"/>
        <v>0.22222222222222221</v>
      </c>
      <c r="O14" s="12">
        <v>0</v>
      </c>
      <c r="P14" s="6">
        <f t="shared" si="4"/>
        <v>0</v>
      </c>
      <c r="Q14" s="9">
        <f t="shared" si="5"/>
        <v>10</v>
      </c>
    </row>
    <row r="15" spans="1:17" ht="20" customHeight="1" x14ac:dyDescent="0.2">
      <c r="A15" s="16" t="s">
        <v>23</v>
      </c>
      <c r="B15" s="6">
        <v>2</v>
      </c>
      <c r="C15" s="22">
        <v>8</v>
      </c>
      <c r="D15" s="6">
        <f t="shared" si="0"/>
        <v>2</v>
      </c>
      <c r="E15" s="6">
        <v>1</v>
      </c>
      <c r="F15" s="6">
        <v>0.5</v>
      </c>
      <c r="G15" s="6">
        <v>1</v>
      </c>
      <c r="H15" s="6">
        <v>0</v>
      </c>
      <c r="I15" s="12">
        <v>17</v>
      </c>
      <c r="J15" s="6">
        <f t="shared" si="1"/>
        <v>1.7</v>
      </c>
      <c r="K15" s="12">
        <v>15</v>
      </c>
      <c r="L15" s="26">
        <f t="shared" si="2"/>
        <v>1.6666666666666667</v>
      </c>
      <c r="M15" s="12">
        <v>12</v>
      </c>
      <c r="N15" s="26">
        <f t="shared" si="3"/>
        <v>1.3333333333333333</v>
      </c>
      <c r="O15" s="12">
        <v>9</v>
      </c>
      <c r="P15" s="6">
        <f t="shared" si="4"/>
        <v>1</v>
      </c>
      <c r="Q15" s="9">
        <f t="shared" si="5"/>
        <v>12</v>
      </c>
    </row>
    <row r="16" spans="1:17" ht="20" customHeight="1" x14ac:dyDescent="0.2">
      <c r="A16" s="16" t="s">
        <v>13</v>
      </c>
      <c r="B16" s="6">
        <v>2</v>
      </c>
      <c r="C16" s="22">
        <v>8</v>
      </c>
      <c r="D16" s="6">
        <f t="shared" si="0"/>
        <v>2</v>
      </c>
      <c r="E16" s="6">
        <v>1</v>
      </c>
      <c r="F16" s="6">
        <v>0.5</v>
      </c>
      <c r="G16" s="6">
        <v>1</v>
      </c>
      <c r="H16" s="6">
        <v>4</v>
      </c>
      <c r="I16" s="12">
        <v>20</v>
      </c>
      <c r="J16" s="6">
        <f t="shared" si="1"/>
        <v>2</v>
      </c>
      <c r="K16" s="12">
        <v>18</v>
      </c>
      <c r="L16" s="6">
        <f t="shared" si="2"/>
        <v>2</v>
      </c>
      <c r="M16" s="12">
        <v>18</v>
      </c>
      <c r="N16" s="6">
        <f t="shared" si="3"/>
        <v>2</v>
      </c>
      <c r="O16" s="12">
        <v>18</v>
      </c>
      <c r="P16" s="6">
        <f t="shared" si="4"/>
        <v>2</v>
      </c>
      <c r="Q16" s="9">
        <f t="shared" si="5"/>
        <v>18</v>
      </c>
    </row>
    <row r="17" spans="1:17" ht="20" customHeight="1" x14ac:dyDescent="0.2">
      <c r="A17" s="16" t="s">
        <v>24</v>
      </c>
      <c r="B17" s="6">
        <v>0</v>
      </c>
      <c r="C17" s="22">
        <v>0</v>
      </c>
      <c r="D17" s="6">
        <f t="shared" si="0"/>
        <v>0</v>
      </c>
      <c r="E17" s="6">
        <v>0</v>
      </c>
      <c r="F17" s="6">
        <v>0</v>
      </c>
      <c r="G17" s="6">
        <v>0</v>
      </c>
      <c r="H17" s="6">
        <v>0</v>
      </c>
      <c r="I17" s="12">
        <v>0</v>
      </c>
      <c r="J17" s="6">
        <f t="shared" si="1"/>
        <v>0</v>
      </c>
      <c r="K17" s="12">
        <v>0</v>
      </c>
      <c r="L17" s="6">
        <f t="shared" si="2"/>
        <v>0</v>
      </c>
      <c r="M17" s="12">
        <v>0</v>
      </c>
      <c r="N17" s="6">
        <f t="shared" si="3"/>
        <v>0</v>
      </c>
      <c r="O17" s="12">
        <v>0</v>
      </c>
      <c r="P17" s="6">
        <f t="shared" si="4"/>
        <v>0</v>
      </c>
      <c r="Q17" s="9">
        <f t="shared" si="5"/>
        <v>0</v>
      </c>
    </row>
    <row r="18" spans="1:17" s="25" customFormat="1" ht="20" customHeight="1" x14ac:dyDescent="0.2">
      <c r="A18" s="16" t="s">
        <v>11</v>
      </c>
      <c r="B18" s="6">
        <v>2</v>
      </c>
      <c r="C18" s="22">
        <v>8</v>
      </c>
      <c r="D18" s="6">
        <f t="shared" si="0"/>
        <v>2</v>
      </c>
      <c r="E18" s="6">
        <v>1</v>
      </c>
      <c r="F18" s="6">
        <v>1</v>
      </c>
      <c r="G18" s="6">
        <v>2</v>
      </c>
      <c r="H18" s="6">
        <v>1</v>
      </c>
      <c r="I18" s="12">
        <v>20</v>
      </c>
      <c r="J18" s="6">
        <f t="shared" si="1"/>
        <v>2</v>
      </c>
      <c r="K18" s="12">
        <v>18</v>
      </c>
      <c r="L18" s="6">
        <f t="shared" si="2"/>
        <v>2</v>
      </c>
      <c r="M18" s="12">
        <v>17</v>
      </c>
      <c r="N18" s="26">
        <f t="shared" si="3"/>
        <v>1.8888888888888888</v>
      </c>
      <c r="O18" s="12">
        <v>17</v>
      </c>
      <c r="P18" s="26">
        <f t="shared" si="4"/>
        <v>1.8888888888888888</v>
      </c>
      <c r="Q18" s="9">
        <f t="shared" si="5"/>
        <v>17</v>
      </c>
    </row>
    <row r="19" spans="1:17" ht="20" customHeight="1" x14ac:dyDescent="0.2">
      <c r="A19" s="18" t="s">
        <v>25</v>
      </c>
      <c r="B19" s="13"/>
      <c r="C19" s="23"/>
      <c r="D19" s="13">
        <f t="shared" si="0"/>
        <v>0</v>
      </c>
      <c r="E19" s="13"/>
      <c r="F19" s="13"/>
      <c r="G19" s="13"/>
      <c r="H19" s="13"/>
      <c r="I19" s="14"/>
      <c r="J19" s="13">
        <f t="shared" si="1"/>
        <v>0</v>
      </c>
      <c r="K19" s="14"/>
      <c r="L19" s="13">
        <f t="shared" si="2"/>
        <v>0</v>
      </c>
      <c r="M19" s="14"/>
      <c r="N19" s="13">
        <f t="shared" si="3"/>
        <v>0</v>
      </c>
      <c r="O19" s="14"/>
      <c r="P19" s="13">
        <f t="shared" si="4"/>
        <v>0</v>
      </c>
      <c r="Q19" s="15">
        <f t="shared" si="5"/>
        <v>0</v>
      </c>
    </row>
    <row r="20" spans="1:17" ht="20" customHeight="1" x14ac:dyDescent="0.2">
      <c r="A20" s="18" t="s">
        <v>9</v>
      </c>
      <c r="B20" s="13"/>
      <c r="C20" s="23"/>
      <c r="D20" s="13">
        <f t="shared" si="0"/>
        <v>0</v>
      </c>
      <c r="E20" s="13"/>
      <c r="F20" s="13"/>
      <c r="G20" s="13"/>
      <c r="H20" s="13"/>
      <c r="I20" s="14"/>
      <c r="J20" s="13">
        <f t="shared" si="1"/>
        <v>0</v>
      </c>
      <c r="K20" s="14"/>
      <c r="L20" s="13">
        <f t="shared" si="2"/>
        <v>0</v>
      </c>
      <c r="M20" s="14"/>
      <c r="N20" s="13">
        <f t="shared" si="3"/>
        <v>0</v>
      </c>
      <c r="O20" s="14"/>
      <c r="P20" s="13">
        <f t="shared" si="4"/>
        <v>0</v>
      </c>
      <c r="Q20" s="15">
        <f t="shared" si="5"/>
        <v>0</v>
      </c>
    </row>
  </sheetData>
  <mergeCells count="4">
    <mergeCell ref="A1:A2"/>
    <mergeCell ref="B1:H1"/>
    <mergeCell ref="I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94C9-C69E-2845-AB34-AF8FB07D24A7}">
  <sheetPr>
    <tabColor theme="9" tint="0.39997558519241921"/>
    <pageSetUpPr fitToPage="1"/>
  </sheetPr>
  <dimension ref="A1:AB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27" width="14.6640625" style="5" customWidth="1"/>
    <col min="28" max="28" width="12.6640625" style="4" customWidth="1"/>
    <col min="29" max="16384" width="8.83203125" style="4"/>
  </cols>
  <sheetData>
    <row r="1" spans="1:28" s="3" customFormat="1" ht="20" customHeight="1" x14ac:dyDescent="0.2">
      <c r="A1" s="34" t="s">
        <v>5</v>
      </c>
      <c r="B1" s="39" t="s">
        <v>63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9" t="s">
        <v>64</v>
      </c>
      <c r="V1" s="37"/>
      <c r="W1" s="37"/>
      <c r="X1" s="37"/>
      <c r="Y1" s="37"/>
      <c r="Z1" s="37"/>
      <c r="AA1" s="37"/>
      <c r="AB1" s="34" t="s">
        <v>3</v>
      </c>
    </row>
    <row r="2" spans="1:28" s="3" customFormat="1" ht="40.25" customHeight="1" x14ac:dyDescent="0.2">
      <c r="A2" s="35"/>
      <c r="B2" s="7" t="s">
        <v>65</v>
      </c>
      <c r="C2" s="7" t="s">
        <v>66</v>
      </c>
      <c r="D2" s="7" t="s">
        <v>67</v>
      </c>
      <c r="E2" s="7" t="s">
        <v>68</v>
      </c>
      <c r="F2" s="7" t="s">
        <v>69</v>
      </c>
      <c r="G2" s="7" t="s">
        <v>70</v>
      </c>
      <c r="H2" s="7" t="s">
        <v>86</v>
      </c>
      <c r="I2" s="3" t="s">
        <v>71</v>
      </c>
      <c r="J2" s="27" t="s">
        <v>72</v>
      </c>
      <c r="K2" s="17" t="s">
        <v>73</v>
      </c>
      <c r="L2" s="17" t="s">
        <v>74</v>
      </c>
      <c r="M2" s="17" t="s">
        <v>75</v>
      </c>
      <c r="N2" s="19" t="s">
        <v>76</v>
      </c>
      <c r="O2" s="17" t="s">
        <v>77</v>
      </c>
      <c r="P2" s="17" t="s">
        <v>78</v>
      </c>
      <c r="Q2" s="17" t="s">
        <v>79</v>
      </c>
      <c r="R2" s="17" t="s">
        <v>80</v>
      </c>
      <c r="S2" s="7" t="s">
        <v>87</v>
      </c>
      <c r="T2" s="7" t="s">
        <v>81</v>
      </c>
      <c r="U2" s="8" t="s">
        <v>26</v>
      </c>
      <c r="V2" s="8" t="s">
        <v>27</v>
      </c>
      <c r="W2" s="8" t="s">
        <v>28</v>
      </c>
      <c r="X2" s="8" t="s">
        <v>82</v>
      </c>
      <c r="Y2" s="8" t="s">
        <v>83</v>
      </c>
      <c r="Z2" s="8" t="s">
        <v>84</v>
      </c>
      <c r="AA2" s="8" t="s">
        <v>85</v>
      </c>
      <c r="AB2" s="38"/>
    </row>
    <row r="3" spans="1:28" s="25" customFormat="1" ht="20" customHeight="1" x14ac:dyDescent="0.2">
      <c r="A3" s="16" t="s">
        <v>12</v>
      </c>
      <c r="B3" s="6">
        <v>0.5</v>
      </c>
      <c r="C3" s="6">
        <v>0</v>
      </c>
      <c r="D3" s="6">
        <v>0</v>
      </c>
      <c r="E3" s="6">
        <v>0</v>
      </c>
      <c r="F3" s="6">
        <v>0.5</v>
      </c>
      <c r="G3" s="6">
        <v>0</v>
      </c>
      <c r="H3" s="6">
        <v>0.5</v>
      </c>
      <c r="I3" s="6">
        <v>0</v>
      </c>
      <c r="J3" s="6">
        <v>0.5</v>
      </c>
      <c r="K3" s="6">
        <v>0</v>
      </c>
      <c r="L3" s="6">
        <v>0.5</v>
      </c>
      <c r="M3" s="6">
        <v>0.5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0.5</v>
      </c>
      <c r="T3" s="6">
        <v>0.5</v>
      </c>
      <c r="U3" s="6">
        <v>1</v>
      </c>
      <c r="V3" s="6">
        <v>0.5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9">
        <f t="shared" ref="AB3:AB20" si="0">ROUND(SUM(B3:AA3)-0.001, 0)</f>
        <v>5</v>
      </c>
    </row>
    <row r="4" spans="1:28" ht="20" customHeight="1" x14ac:dyDescent="0.2">
      <c r="A4" s="18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5">
        <f t="shared" si="0"/>
        <v>0</v>
      </c>
    </row>
    <row r="5" spans="1:28" ht="20" customHeight="1" x14ac:dyDescent="0.2">
      <c r="A5" s="16" t="s">
        <v>10</v>
      </c>
      <c r="B5" s="6">
        <v>0.5</v>
      </c>
      <c r="C5" s="6">
        <v>0.5</v>
      </c>
      <c r="D5" s="6">
        <v>0</v>
      </c>
      <c r="E5" s="6">
        <v>0</v>
      </c>
      <c r="F5" s="6">
        <v>0</v>
      </c>
      <c r="G5" s="6">
        <v>0</v>
      </c>
      <c r="H5" s="6">
        <v>0.5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9">
        <f t="shared" si="0"/>
        <v>1</v>
      </c>
    </row>
    <row r="6" spans="1:28" ht="20" customHeight="1" x14ac:dyDescent="0.2">
      <c r="A6" s="18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8"/>
      <c r="V6" s="28"/>
      <c r="W6" s="13"/>
      <c r="X6" s="13"/>
      <c r="Y6" s="13"/>
      <c r="Z6" s="13"/>
      <c r="AA6" s="13"/>
      <c r="AB6" s="15">
        <f t="shared" si="0"/>
        <v>0</v>
      </c>
    </row>
    <row r="7" spans="1:28" ht="20" customHeight="1" x14ac:dyDescent="0.2">
      <c r="A7" s="18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5">
        <f t="shared" si="0"/>
        <v>0</v>
      </c>
    </row>
    <row r="8" spans="1:28" ht="20" customHeight="1" x14ac:dyDescent="0.2">
      <c r="A8" s="16" t="s">
        <v>20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0.5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9">
        <f t="shared" si="0"/>
        <v>0</v>
      </c>
    </row>
    <row r="9" spans="1:28" ht="20" customHeight="1" x14ac:dyDescent="0.2">
      <c r="A9" s="18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>
        <f t="shared" si="0"/>
        <v>0</v>
      </c>
    </row>
    <row r="10" spans="1:28" ht="20" customHeight="1" x14ac:dyDescent="0.2">
      <c r="A10" s="16" t="s">
        <v>21</v>
      </c>
      <c r="B10" s="6">
        <v>0.5</v>
      </c>
      <c r="C10" s="6">
        <v>0.5</v>
      </c>
      <c r="D10" s="6">
        <v>0</v>
      </c>
      <c r="E10" s="6">
        <v>0.5</v>
      </c>
      <c r="F10" s="6">
        <v>0.5</v>
      </c>
      <c r="G10" s="6">
        <v>0.5</v>
      </c>
      <c r="H10" s="6">
        <v>0.5</v>
      </c>
      <c r="I10" s="6">
        <v>0.5</v>
      </c>
      <c r="J10" s="6">
        <v>0.5</v>
      </c>
      <c r="K10" s="6">
        <v>0</v>
      </c>
      <c r="L10" s="6">
        <v>0.5</v>
      </c>
      <c r="M10" s="6">
        <v>0.5</v>
      </c>
      <c r="N10" s="6">
        <v>0</v>
      </c>
      <c r="O10" s="6">
        <v>1</v>
      </c>
      <c r="P10" s="6">
        <v>0</v>
      </c>
      <c r="Q10" s="6">
        <v>0</v>
      </c>
      <c r="R10" s="6">
        <v>0.5</v>
      </c>
      <c r="S10" s="6">
        <v>0.5</v>
      </c>
      <c r="T10" s="6">
        <v>0.5</v>
      </c>
      <c r="U10" s="6">
        <v>1</v>
      </c>
      <c r="V10" s="6">
        <v>1</v>
      </c>
      <c r="W10" s="6">
        <v>1</v>
      </c>
      <c r="X10" s="6">
        <v>0.5</v>
      </c>
      <c r="Y10" s="6">
        <v>1</v>
      </c>
      <c r="Z10" s="6">
        <v>1.5</v>
      </c>
      <c r="AA10" s="6">
        <v>0.5</v>
      </c>
      <c r="AB10" s="9">
        <f t="shared" si="0"/>
        <v>14</v>
      </c>
    </row>
    <row r="11" spans="1:28" ht="20" customHeight="1" x14ac:dyDescent="0.2">
      <c r="A11" s="16" t="s">
        <v>6</v>
      </c>
      <c r="B11" s="6">
        <v>0.5</v>
      </c>
      <c r="C11" s="6">
        <v>0.5</v>
      </c>
      <c r="D11" s="6">
        <v>0.5</v>
      </c>
      <c r="E11" s="6">
        <v>1</v>
      </c>
      <c r="F11" s="6">
        <v>0</v>
      </c>
      <c r="G11" s="6">
        <v>0.5</v>
      </c>
      <c r="H11" s="6">
        <v>0.5</v>
      </c>
      <c r="I11" s="6">
        <v>0</v>
      </c>
      <c r="J11" s="6">
        <v>0.5</v>
      </c>
      <c r="K11" s="6">
        <v>0.5</v>
      </c>
      <c r="L11" s="6">
        <v>0.5</v>
      </c>
      <c r="M11" s="6">
        <v>0.5</v>
      </c>
      <c r="N11" s="6">
        <v>0.5</v>
      </c>
      <c r="O11" s="6">
        <v>1.5</v>
      </c>
      <c r="P11" s="6">
        <v>0.5</v>
      </c>
      <c r="Q11" s="6">
        <v>0.5</v>
      </c>
      <c r="R11" s="6">
        <v>0.5</v>
      </c>
      <c r="S11" s="6">
        <v>0.5</v>
      </c>
      <c r="T11" s="6">
        <v>0.5</v>
      </c>
      <c r="U11" s="6">
        <v>1</v>
      </c>
      <c r="V11" s="6">
        <v>1</v>
      </c>
      <c r="W11" s="6">
        <v>1</v>
      </c>
      <c r="X11" s="6">
        <v>0.5</v>
      </c>
      <c r="Y11" s="6">
        <v>0</v>
      </c>
      <c r="Z11" s="6">
        <v>0.5</v>
      </c>
      <c r="AA11" s="6">
        <v>0</v>
      </c>
      <c r="AB11" s="9">
        <f t="shared" si="0"/>
        <v>14</v>
      </c>
    </row>
    <row r="12" spans="1:28" ht="20" customHeight="1" x14ac:dyDescent="0.2">
      <c r="A12" s="16" t="s">
        <v>22</v>
      </c>
      <c r="B12" s="6">
        <v>0.5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0.5</v>
      </c>
      <c r="I12" s="6">
        <v>0</v>
      </c>
      <c r="J12" s="6">
        <v>0.5</v>
      </c>
      <c r="K12" s="6">
        <v>0</v>
      </c>
      <c r="L12" s="6">
        <v>0.5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32">
        <v>0</v>
      </c>
      <c r="X12" s="6">
        <v>0</v>
      </c>
      <c r="Y12" s="6">
        <v>0</v>
      </c>
      <c r="Z12" s="6">
        <v>0</v>
      </c>
      <c r="AA12" s="6">
        <v>0</v>
      </c>
      <c r="AB12" s="9">
        <f t="shared" si="0"/>
        <v>2</v>
      </c>
    </row>
    <row r="13" spans="1:28" ht="20" customHeight="1" x14ac:dyDescent="0.2">
      <c r="A13" s="16" t="s">
        <v>14</v>
      </c>
      <c r="B13" s="6">
        <v>0.5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0.5</v>
      </c>
      <c r="M13" s="6">
        <v>0</v>
      </c>
      <c r="N13" s="6">
        <v>0</v>
      </c>
      <c r="O13" s="6">
        <v>0.5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0.5</v>
      </c>
      <c r="V13" s="6">
        <v>0</v>
      </c>
      <c r="W13" s="31">
        <v>0</v>
      </c>
      <c r="X13" s="6">
        <v>0</v>
      </c>
      <c r="Y13" s="6">
        <v>0</v>
      </c>
      <c r="Z13" s="6">
        <v>0</v>
      </c>
      <c r="AA13" s="6">
        <v>0</v>
      </c>
      <c r="AB13" s="9">
        <f t="shared" si="0"/>
        <v>2</v>
      </c>
    </row>
    <row r="14" spans="1:28" ht="20" customHeight="1" x14ac:dyDescent="0.2">
      <c r="A14" s="16" t="s">
        <v>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0.5</v>
      </c>
      <c r="I14" s="6">
        <v>0</v>
      </c>
      <c r="J14" s="6">
        <v>0</v>
      </c>
      <c r="K14" s="6">
        <v>0</v>
      </c>
      <c r="L14" s="6">
        <v>0.5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9">
        <f t="shared" si="0"/>
        <v>2</v>
      </c>
    </row>
    <row r="15" spans="1:28" ht="20" customHeight="1" x14ac:dyDescent="0.2">
      <c r="A15" s="18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8"/>
      <c r="V15" s="28"/>
      <c r="W15" s="28"/>
      <c r="X15" s="13"/>
      <c r="Y15" s="13"/>
      <c r="Z15" s="13"/>
      <c r="AA15" s="13"/>
      <c r="AB15" s="15">
        <f t="shared" si="0"/>
        <v>0</v>
      </c>
    </row>
    <row r="16" spans="1:28" ht="20" customHeight="1" x14ac:dyDescent="0.2">
      <c r="A16" s="16" t="s">
        <v>13</v>
      </c>
      <c r="B16" s="6">
        <v>0.5</v>
      </c>
      <c r="C16" s="6">
        <v>0.5</v>
      </c>
      <c r="D16" s="6">
        <v>0</v>
      </c>
      <c r="E16" s="6">
        <v>0</v>
      </c>
      <c r="F16" s="6">
        <v>0</v>
      </c>
      <c r="G16" s="6">
        <v>0</v>
      </c>
      <c r="H16" s="6">
        <v>0.5</v>
      </c>
      <c r="I16" s="6">
        <v>0</v>
      </c>
      <c r="J16" s="6">
        <v>0</v>
      </c>
      <c r="K16" s="6">
        <v>0</v>
      </c>
      <c r="L16" s="6">
        <v>0.5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0.5</v>
      </c>
      <c r="V16" s="6">
        <v>0.5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9">
        <f t="shared" si="0"/>
        <v>3</v>
      </c>
    </row>
    <row r="17" spans="1:28" ht="20" customHeight="1" x14ac:dyDescent="0.2">
      <c r="A17" s="16" t="s">
        <v>24</v>
      </c>
      <c r="B17" s="6">
        <v>0</v>
      </c>
      <c r="C17" s="6">
        <v>0.5</v>
      </c>
      <c r="D17" s="6">
        <v>0</v>
      </c>
      <c r="E17" s="6">
        <v>0</v>
      </c>
      <c r="F17" s="6">
        <v>0</v>
      </c>
      <c r="G17" s="6">
        <v>0</v>
      </c>
      <c r="H17" s="6">
        <v>0.5</v>
      </c>
      <c r="I17" s="6">
        <v>0.5</v>
      </c>
      <c r="J17" s="6">
        <v>0</v>
      </c>
      <c r="K17" s="6">
        <v>0</v>
      </c>
      <c r="L17" s="6">
        <v>0</v>
      </c>
      <c r="M17" s="6">
        <v>0.5</v>
      </c>
      <c r="N17" s="6">
        <v>0</v>
      </c>
      <c r="O17" s="6">
        <v>1</v>
      </c>
      <c r="P17" s="6">
        <v>0</v>
      </c>
      <c r="Q17" s="6">
        <v>0</v>
      </c>
      <c r="R17" s="6">
        <v>0.5</v>
      </c>
      <c r="S17" s="6">
        <v>0.5</v>
      </c>
      <c r="T17" s="6">
        <v>0</v>
      </c>
      <c r="U17" s="6">
        <v>1</v>
      </c>
      <c r="V17" s="6">
        <v>0.5</v>
      </c>
      <c r="W17" s="6">
        <v>0.5</v>
      </c>
      <c r="X17" s="6">
        <v>0</v>
      </c>
      <c r="Y17" s="6">
        <v>0</v>
      </c>
      <c r="Z17" s="6">
        <v>0.5</v>
      </c>
      <c r="AA17" s="6">
        <v>0</v>
      </c>
      <c r="AB17" s="9">
        <f t="shared" si="0"/>
        <v>6</v>
      </c>
    </row>
    <row r="18" spans="1:28" ht="20" customHeight="1" x14ac:dyDescent="0.2">
      <c r="A18" s="16" t="s">
        <v>11</v>
      </c>
      <c r="B18" s="6">
        <v>0.5</v>
      </c>
      <c r="C18" s="6">
        <v>0</v>
      </c>
      <c r="D18" s="6">
        <v>0</v>
      </c>
      <c r="E18" s="6">
        <v>0</v>
      </c>
      <c r="F18" s="6">
        <v>0.5</v>
      </c>
      <c r="G18" s="6">
        <v>0.5</v>
      </c>
      <c r="H18" s="6">
        <v>0.5</v>
      </c>
      <c r="I18" s="6">
        <v>0</v>
      </c>
      <c r="J18" s="6">
        <v>0.5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0.5</v>
      </c>
      <c r="Q18" s="6">
        <v>0.5</v>
      </c>
      <c r="R18" s="6">
        <v>0.5</v>
      </c>
      <c r="S18" s="6">
        <v>0.5</v>
      </c>
      <c r="T18" s="6">
        <v>0.5</v>
      </c>
      <c r="U18" s="6">
        <v>1</v>
      </c>
      <c r="V18" s="6">
        <v>1</v>
      </c>
      <c r="W18" s="6">
        <v>1</v>
      </c>
      <c r="X18" s="6">
        <v>0.5</v>
      </c>
      <c r="Y18" s="6">
        <v>0</v>
      </c>
      <c r="Z18" s="6">
        <v>0</v>
      </c>
      <c r="AA18" s="6">
        <v>1</v>
      </c>
      <c r="AB18" s="9">
        <f t="shared" si="0"/>
        <v>10</v>
      </c>
    </row>
    <row r="19" spans="1:28" ht="20" customHeight="1" x14ac:dyDescent="0.2">
      <c r="A19" s="16" t="s">
        <v>25</v>
      </c>
      <c r="B19" s="6">
        <v>0.5</v>
      </c>
      <c r="C19" s="6">
        <v>0.5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0.5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9">
        <f t="shared" si="0"/>
        <v>1</v>
      </c>
    </row>
    <row r="20" spans="1:28" ht="20" customHeight="1" x14ac:dyDescent="0.2">
      <c r="A20" s="16" t="s">
        <v>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0.5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0.5</v>
      </c>
      <c r="V20" s="6">
        <v>0</v>
      </c>
      <c r="W20" s="6">
        <v>0.5</v>
      </c>
      <c r="X20" s="6">
        <v>0</v>
      </c>
      <c r="Y20" s="6">
        <v>0</v>
      </c>
      <c r="Z20" s="6">
        <v>0</v>
      </c>
      <c r="AA20" s="6">
        <v>0</v>
      </c>
      <c r="AB20" s="9">
        <f t="shared" si="0"/>
        <v>1</v>
      </c>
    </row>
  </sheetData>
  <sortState xmlns:xlrd2="http://schemas.microsoft.com/office/spreadsheetml/2017/richdata2" ref="A3:AB20">
    <sortCondition ref="A3:A20"/>
  </sortState>
  <mergeCells count="4">
    <mergeCell ref="A1:A2"/>
    <mergeCell ref="B1:T1"/>
    <mergeCell ref="U1:AA1"/>
    <mergeCell ref="AB1:A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2007-27D6-F04C-BBE2-509E102397E7}">
  <sheetPr>
    <tabColor theme="9" tint="0.39997558519241921"/>
    <pageSetUpPr fitToPage="1"/>
  </sheetPr>
  <dimension ref="A1:AH2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33" width="14.6640625" style="5" customWidth="1"/>
    <col min="34" max="34" width="12.6640625" style="4" customWidth="1"/>
    <col min="35" max="16384" width="8.83203125" style="4"/>
  </cols>
  <sheetData>
    <row r="1" spans="1:34" s="3" customFormat="1" ht="20" customHeight="1" x14ac:dyDescent="0.2">
      <c r="A1" s="34" t="s">
        <v>5</v>
      </c>
      <c r="B1" s="39" t="s">
        <v>88</v>
      </c>
      <c r="C1" s="37"/>
      <c r="D1" s="37"/>
      <c r="E1" s="37"/>
      <c r="F1" s="37"/>
      <c r="G1" s="37"/>
      <c r="H1" s="37"/>
      <c r="I1" s="37"/>
      <c r="J1" s="36" t="s">
        <v>89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4" t="s">
        <v>3</v>
      </c>
    </row>
    <row r="2" spans="1:34" s="3" customFormat="1" ht="40.25" customHeight="1" x14ac:dyDescent="0.2">
      <c r="A2" s="35"/>
      <c r="B2" s="11" t="s">
        <v>90</v>
      </c>
      <c r="C2" s="11" t="s">
        <v>91</v>
      </c>
      <c r="D2" s="11" t="s">
        <v>92</v>
      </c>
      <c r="E2" s="11" t="s">
        <v>93</v>
      </c>
      <c r="F2" s="11" t="s">
        <v>94</v>
      </c>
      <c r="G2" s="11" t="s">
        <v>95</v>
      </c>
      <c r="H2" s="11" t="s">
        <v>121</v>
      </c>
      <c r="I2" s="3" t="s">
        <v>96</v>
      </c>
      <c r="J2" s="29" t="s">
        <v>97</v>
      </c>
      <c r="K2" s="29" t="s">
        <v>98</v>
      </c>
      <c r="L2" s="29" t="s">
        <v>99</v>
      </c>
      <c r="M2" s="29" t="s">
        <v>100</v>
      </c>
      <c r="N2" s="29" t="s">
        <v>101</v>
      </c>
      <c r="O2" s="29" t="s">
        <v>102</v>
      </c>
      <c r="P2" s="29" t="s">
        <v>103</v>
      </c>
      <c r="Q2" s="29" t="s">
        <v>104</v>
      </c>
      <c r="R2" s="29" t="s">
        <v>105</v>
      </c>
      <c r="S2" s="29" t="s">
        <v>106</v>
      </c>
      <c r="T2" s="29" t="s">
        <v>107</v>
      </c>
      <c r="U2" s="29" t="s">
        <v>108</v>
      </c>
      <c r="V2" s="29" t="s">
        <v>109</v>
      </c>
      <c r="W2" s="29" t="s">
        <v>110</v>
      </c>
      <c r="X2" s="11" t="s">
        <v>111</v>
      </c>
      <c r="Y2" s="20" t="s">
        <v>120</v>
      </c>
      <c r="Z2" s="11" t="s">
        <v>112</v>
      </c>
      <c r="AA2" s="11" t="s">
        <v>113</v>
      </c>
      <c r="AB2" s="20" t="s">
        <v>119</v>
      </c>
      <c r="AC2" s="11" t="s">
        <v>114</v>
      </c>
      <c r="AD2" s="11" t="s">
        <v>115</v>
      </c>
      <c r="AE2" s="11" t="s">
        <v>116</v>
      </c>
      <c r="AF2" s="11" t="s">
        <v>117</v>
      </c>
      <c r="AG2" s="3" t="s">
        <v>118</v>
      </c>
      <c r="AH2" s="38"/>
    </row>
    <row r="3" spans="1:34" ht="20" customHeight="1" x14ac:dyDescent="0.2">
      <c r="A3" s="16" t="s">
        <v>12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6">
        <f>0.5* SUM(B3:H3)</f>
        <v>0</v>
      </c>
      <c r="J3" s="12">
        <v>1</v>
      </c>
      <c r="K3" s="12">
        <v>0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0</v>
      </c>
      <c r="X3" s="12">
        <v>1</v>
      </c>
      <c r="Y3" s="26">
        <f>SUM(J3:X3)*2/3</f>
        <v>8.6666666666666661</v>
      </c>
      <c r="Z3" s="12">
        <v>1</v>
      </c>
      <c r="AA3" s="12">
        <v>0</v>
      </c>
      <c r="AB3" s="6">
        <f>Z3+AA3</f>
        <v>1</v>
      </c>
      <c r="AC3" s="12">
        <v>1</v>
      </c>
      <c r="AD3" s="12">
        <v>0</v>
      </c>
      <c r="AE3" s="12">
        <v>1</v>
      </c>
      <c r="AF3" s="12">
        <v>1</v>
      </c>
      <c r="AG3" s="6">
        <f>AC3+(AD3+AE3)*1.25+AF3</f>
        <v>3.25</v>
      </c>
      <c r="AH3" s="9">
        <f>ROUND(SUM(I3, Y3,AB3,AG3)-0.001, 0)</f>
        <v>13</v>
      </c>
    </row>
    <row r="4" spans="1:34" ht="20" customHeight="1" x14ac:dyDescent="0.2">
      <c r="A4" s="16" t="s">
        <v>17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6">
        <f t="shared" ref="I4:I20" si="0">0.5* SUM(B4:H4)</f>
        <v>0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</v>
      </c>
      <c r="Q4" s="12">
        <v>1</v>
      </c>
      <c r="R4" s="12">
        <v>0</v>
      </c>
      <c r="S4" s="12">
        <v>0</v>
      </c>
      <c r="T4" s="12">
        <v>0</v>
      </c>
      <c r="U4" s="12">
        <v>1</v>
      </c>
      <c r="V4" s="12">
        <v>1</v>
      </c>
      <c r="W4" s="12">
        <v>0</v>
      </c>
      <c r="X4" s="12">
        <v>0</v>
      </c>
      <c r="Y4" s="26">
        <f t="shared" ref="Y4:Y20" si="1">SUM(J4:X4)*2/3</f>
        <v>3.3333333333333335</v>
      </c>
      <c r="Z4" s="12">
        <v>0</v>
      </c>
      <c r="AA4" s="12">
        <v>0</v>
      </c>
      <c r="AB4" s="6">
        <f t="shared" ref="AB4:AB20" si="2">Z4+AA4</f>
        <v>0</v>
      </c>
      <c r="AC4" s="12">
        <v>0</v>
      </c>
      <c r="AD4" s="12">
        <v>0</v>
      </c>
      <c r="AE4" s="12">
        <v>0</v>
      </c>
      <c r="AF4" s="12">
        <v>0</v>
      </c>
      <c r="AG4" s="6">
        <f t="shared" ref="AG4:AG20" si="3">AC4+(AD4+AE4)*1.25+AF4</f>
        <v>0</v>
      </c>
      <c r="AH4" s="9">
        <f t="shared" ref="AH4:AH20" si="4">ROUND(SUM(I4, Y4,AB4,AG4)-0.001, 0)</f>
        <v>3</v>
      </c>
    </row>
    <row r="5" spans="1:34" ht="20" customHeight="1" x14ac:dyDescent="0.2">
      <c r="A5" s="16" t="s">
        <v>10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6">
        <f t="shared" si="0"/>
        <v>3.5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6">
        <f t="shared" si="1"/>
        <v>10</v>
      </c>
      <c r="Z5" s="12">
        <v>1</v>
      </c>
      <c r="AA5" s="12">
        <v>1</v>
      </c>
      <c r="AB5" s="6">
        <f t="shared" si="2"/>
        <v>2</v>
      </c>
      <c r="AC5" s="12">
        <v>1</v>
      </c>
      <c r="AD5" s="12">
        <v>1</v>
      </c>
      <c r="AE5" s="12">
        <v>1</v>
      </c>
      <c r="AF5" s="12">
        <v>1</v>
      </c>
      <c r="AG5" s="6">
        <f t="shared" si="3"/>
        <v>4.5</v>
      </c>
      <c r="AH5" s="9">
        <f t="shared" si="4"/>
        <v>20</v>
      </c>
    </row>
    <row r="6" spans="1:34" ht="20" customHeight="1" x14ac:dyDescent="0.2">
      <c r="A6" s="16" t="s">
        <v>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6">
        <f t="shared" si="0"/>
        <v>0.5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6">
        <f t="shared" si="1"/>
        <v>10</v>
      </c>
      <c r="Z6" s="12">
        <v>1</v>
      </c>
      <c r="AA6" s="12">
        <v>1</v>
      </c>
      <c r="AB6" s="6">
        <f t="shared" si="2"/>
        <v>2</v>
      </c>
      <c r="AC6" s="12">
        <v>1</v>
      </c>
      <c r="AD6" s="12">
        <v>1</v>
      </c>
      <c r="AE6" s="12">
        <v>1</v>
      </c>
      <c r="AF6" s="12">
        <v>1</v>
      </c>
      <c r="AG6" s="6">
        <f t="shared" si="3"/>
        <v>4.5</v>
      </c>
      <c r="AH6" s="9">
        <f t="shared" si="4"/>
        <v>17</v>
      </c>
    </row>
    <row r="7" spans="1:34" ht="20" customHeight="1" x14ac:dyDescent="0.2">
      <c r="A7" s="16" t="s">
        <v>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6">
        <f t="shared" si="0"/>
        <v>0</v>
      </c>
      <c r="J7" s="12">
        <v>0</v>
      </c>
      <c r="K7" s="12">
        <v>1</v>
      </c>
      <c r="L7" s="12">
        <v>1</v>
      </c>
      <c r="M7" s="12">
        <v>1</v>
      </c>
      <c r="N7" s="12">
        <v>1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26">
        <f t="shared" si="1"/>
        <v>2.6666666666666665</v>
      </c>
      <c r="Z7" s="12">
        <v>1</v>
      </c>
      <c r="AA7" s="12">
        <v>0</v>
      </c>
      <c r="AB7" s="6">
        <f t="shared" si="2"/>
        <v>1</v>
      </c>
      <c r="AC7" s="12">
        <v>0</v>
      </c>
      <c r="AD7" s="12">
        <v>0</v>
      </c>
      <c r="AE7" s="12">
        <v>0</v>
      </c>
      <c r="AF7" s="12">
        <v>1</v>
      </c>
      <c r="AG7" s="6">
        <f t="shared" si="3"/>
        <v>1</v>
      </c>
      <c r="AH7" s="9">
        <f t="shared" si="4"/>
        <v>5</v>
      </c>
    </row>
    <row r="8" spans="1:34" ht="20" customHeight="1" x14ac:dyDescent="0.2">
      <c r="A8" s="16" t="s">
        <v>20</v>
      </c>
      <c r="B8" s="12">
        <v>0</v>
      </c>
      <c r="C8" s="12">
        <v>0</v>
      </c>
      <c r="D8" s="12">
        <v>1</v>
      </c>
      <c r="E8" s="12">
        <v>1</v>
      </c>
      <c r="F8" s="12">
        <v>0</v>
      </c>
      <c r="G8" s="12">
        <v>0</v>
      </c>
      <c r="H8" s="12">
        <v>1</v>
      </c>
      <c r="I8" s="6">
        <f t="shared" si="0"/>
        <v>1.5</v>
      </c>
      <c r="J8" s="12">
        <v>1</v>
      </c>
      <c r="K8" s="12">
        <v>1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26">
        <f t="shared" si="1"/>
        <v>5.333333333333333</v>
      </c>
      <c r="Z8" s="12">
        <v>1</v>
      </c>
      <c r="AA8" s="12">
        <v>0</v>
      </c>
      <c r="AB8" s="6">
        <f t="shared" si="2"/>
        <v>1</v>
      </c>
      <c r="AC8" s="12">
        <v>1</v>
      </c>
      <c r="AD8" s="12">
        <v>1</v>
      </c>
      <c r="AE8" s="12">
        <v>0</v>
      </c>
      <c r="AF8" s="12">
        <v>0</v>
      </c>
      <c r="AG8" s="6">
        <f t="shared" si="3"/>
        <v>2.25</v>
      </c>
      <c r="AH8" s="9">
        <f t="shared" si="4"/>
        <v>10</v>
      </c>
    </row>
    <row r="9" spans="1:34" ht="20" customHeight="1" x14ac:dyDescent="0.2">
      <c r="A9" s="16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6">
        <f t="shared" si="0"/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6">
        <f t="shared" si="1"/>
        <v>0</v>
      </c>
      <c r="Z9" s="12">
        <v>0</v>
      </c>
      <c r="AA9" s="12">
        <v>0</v>
      </c>
      <c r="AB9" s="6">
        <f t="shared" si="2"/>
        <v>0</v>
      </c>
      <c r="AC9" s="12">
        <v>0</v>
      </c>
      <c r="AD9" s="12">
        <v>0</v>
      </c>
      <c r="AE9" s="12">
        <v>0</v>
      </c>
      <c r="AF9" s="12">
        <v>0</v>
      </c>
      <c r="AG9" s="6">
        <f t="shared" si="3"/>
        <v>0</v>
      </c>
      <c r="AH9" s="9">
        <f t="shared" si="4"/>
        <v>0</v>
      </c>
    </row>
    <row r="10" spans="1:34" ht="20" customHeight="1" x14ac:dyDescent="0.2">
      <c r="A10" s="16" t="s">
        <v>21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6">
        <f t="shared" si="0"/>
        <v>3.5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6">
        <f t="shared" si="1"/>
        <v>10</v>
      </c>
      <c r="Z10" s="12">
        <v>1</v>
      </c>
      <c r="AA10" s="12">
        <v>1</v>
      </c>
      <c r="AB10" s="6">
        <f t="shared" si="2"/>
        <v>2</v>
      </c>
      <c r="AC10" s="12">
        <v>1</v>
      </c>
      <c r="AD10" s="12">
        <v>1</v>
      </c>
      <c r="AE10" s="12">
        <v>1</v>
      </c>
      <c r="AF10" s="12">
        <v>1</v>
      </c>
      <c r="AG10" s="6">
        <f t="shared" si="3"/>
        <v>4.5</v>
      </c>
      <c r="AH10" s="9">
        <f t="shared" si="4"/>
        <v>20</v>
      </c>
    </row>
    <row r="11" spans="1:34" ht="20" customHeight="1" x14ac:dyDescent="0.2">
      <c r="A11" s="16" t="s">
        <v>6</v>
      </c>
      <c r="B11" s="12">
        <v>1</v>
      </c>
      <c r="C11" s="12">
        <v>0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6">
        <f t="shared" si="0"/>
        <v>3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6">
        <f t="shared" si="1"/>
        <v>10</v>
      </c>
      <c r="Z11" s="12">
        <v>1</v>
      </c>
      <c r="AA11" s="12">
        <v>1</v>
      </c>
      <c r="AB11" s="6">
        <f t="shared" si="2"/>
        <v>2</v>
      </c>
      <c r="AC11" s="12">
        <v>1</v>
      </c>
      <c r="AD11" s="12">
        <v>1</v>
      </c>
      <c r="AE11" s="12">
        <v>0</v>
      </c>
      <c r="AF11" s="12">
        <v>1</v>
      </c>
      <c r="AG11" s="6">
        <f t="shared" si="3"/>
        <v>3.25</v>
      </c>
      <c r="AH11" s="9">
        <f t="shared" si="4"/>
        <v>18</v>
      </c>
    </row>
    <row r="12" spans="1:34" ht="20" customHeight="1" x14ac:dyDescent="0.2">
      <c r="A12" s="16" t="s">
        <v>22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6">
        <f t="shared" si="0"/>
        <v>3.5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6">
        <f t="shared" si="1"/>
        <v>10</v>
      </c>
      <c r="Z12" s="12">
        <v>1</v>
      </c>
      <c r="AA12" s="12">
        <v>1</v>
      </c>
      <c r="AB12" s="6">
        <f t="shared" si="2"/>
        <v>2</v>
      </c>
      <c r="AC12" s="12">
        <v>0</v>
      </c>
      <c r="AD12" s="12">
        <v>1</v>
      </c>
      <c r="AE12" s="12">
        <v>1</v>
      </c>
      <c r="AF12" s="12">
        <v>1</v>
      </c>
      <c r="AG12" s="6">
        <f t="shared" si="3"/>
        <v>3.5</v>
      </c>
      <c r="AH12" s="9">
        <f t="shared" si="4"/>
        <v>19</v>
      </c>
    </row>
    <row r="13" spans="1:34" ht="20" customHeight="1" x14ac:dyDescent="0.2">
      <c r="A13" s="18" t="s">
        <v>14</v>
      </c>
      <c r="B13" s="14"/>
      <c r="C13" s="14"/>
      <c r="D13" s="14"/>
      <c r="E13" s="14"/>
      <c r="F13" s="14"/>
      <c r="G13" s="14"/>
      <c r="H13" s="14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4"/>
      <c r="AA13" s="14"/>
      <c r="AB13" s="13"/>
      <c r="AC13" s="14"/>
      <c r="AD13" s="14"/>
      <c r="AE13" s="14"/>
      <c r="AF13" s="14"/>
      <c r="AG13" s="13"/>
      <c r="AH13" s="15">
        <f t="shared" si="4"/>
        <v>0</v>
      </c>
    </row>
    <row r="14" spans="1:34" ht="20" customHeight="1" x14ac:dyDescent="0.2">
      <c r="A14" s="16" t="s">
        <v>8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6">
        <f t="shared" si="0"/>
        <v>3.5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6">
        <f t="shared" si="1"/>
        <v>10</v>
      </c>
      <c r="Z14" s="12">
        <v>1</v>
      </c>
      <c r="AA14" s="12">
        <v>1</v>
      </c>
      <c r="AB14" s="6">
        <f t="shared" si="2"/>
        <v>2</v>
      </c>
      <c r="AC14" s="12">
        <v>1</v>
      </c>
      <c r="AD14" s="12">
        <v>1</v>
      </c>
      <c r="AE14" s="12">
        <v>1</v>
      </c>
      <c r="AF14" s="12">
        <v>1</v>
      </c>
      <c r="AG14" s="6">
        <f t="shared" si="3"/>
        <v>4.5</v>
      </c>
      <c r="AH14" s="9">
        <f t="shared" si="4"/>
        <v>20</v>
      </c>
    </row>
    <row r="15" spans="1:34" ht="20" customHeight="1" x14ac:dyDescent="0.2">
      <c r="A15" s="16" t="s">
        <v>23</v>
      </c>
      <c r="B15" s="12">
        <v>0</v>
      </c>
      <c r="C15" s="12">
        <v>0</v>
      </c>
      <c r="D15" s="12">
        <v>1</v>
      </c>
      <c r="E15" s="12">
        <v>1</v>
      </c>
      <c r="F15" s="12">
        <v>1</v>
      </c>
      <c r="G15" s="12">
        <v>0</v>
      </c>
      <c r="H15" s="12">
        <v>1</v>
      </c>
      <c r="I15" s="6">
        <f t="shared" si="0"/>
        <v>2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0</v>
      </c>
      <c r="Q15" s="12">
        <v>0</v>
      </c>
      <c r="R15" s="12">
        <v>0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6">
        <f t="shared" si="1"/>
        <v>8</v>
      </c>
      <c r="Z15" s="12">
        <v>1</v>
      </c>
      <c r="AA15" s="12">
        <v>1</v>
      </c>
      <c r="AB15" s="6">
        <f t="shared" si="2"/>
        <v>2</v>
      </c>
      <c r="AC15" s="12">
        <v>1</v>
      </c>
      <c r="AD15" s="12">
        <v>1</v>
      </c>
      <c r="AE15" s="12">
        <v>0</v>
      </c>
      <c r="AF15" s="12">
        <v>1</v>
      </c>
      <c r="AG15" s="6">
        <f t="shared" si="3"/>
        <v>3.25</v>
      </c>
      <c r="AH15" s="9">
        <f t="shared" si="4"/>
        <v>15</v>
      </c>
    </row>
    <row r="16" spans="1:34" ht="20" customHeight="1" x14ac:dyDescent="0.2">
      <c r="A16" s="16" t="s">
        <v>13</v>
      </c>
      <c r="B16" s="12">
        <v>1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6">
        <f t="shared" si="0"/>
        <v>1</v>
      </c>
      <c r="J16" s="12">
        <v>0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>
        <v>1</v>
      </c>
      <c r="Q16" s="12">
        <v>1</v>
      </c>
      <c r="R16" s="12">
        <v>0</v>
      </c>
      <c r="S16" s="12">
        <v>1</v>
      </c>
      <c r="T16" s="12">
        <v>1</v>
      </c>
      <c r="U16" s="12">
        <v>0</v>
      </c>
      <c r="V16" s="12">
        <v>0</v>
      </c>
      <c r="W16" s="12">
        <v>1</v>
      </c>
      <c r="X16" s="12">
        <v>1</v>
      </c>
      <c r="Y16" s="6">
        <f t="shared" si="1"/>
        <v>6</v>
      </c>
      <c r="Z16" s="12">
        <v>1</v>
      </c>
      <c r="AA16" s="12">
        <v>1</v>
      </c>
      <c r="AB16" s="6">
        <f t="shared" si="2"/>
        <v>2</v>
      </c>
      <c r="AC16" s="12">
        <v>0</v>
      </c>
      <c r="AD16" s="12">
        <v>0</v>
      </c>
      <c r="AE16" s="12">
        <v>0</v>
      </c>
      <c r="AF16" s="12">
        <v>0</v>
      </c>
      <c r="AG16" s="6">
        <f t="shared" si="3"/>
        <v>0</v>
      </c>
      <c r="AH16" s="9">
        <f t="shared" si="4"/>
        <v>9</v>
      </c>
    </row>
    <row r="17" spans="1:34" ht="20" customHeight="1" x14ac:dyDescent="0.2">
      <c r="A17" s="16" t="s">
        <v>24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6">
        <f t="shared" si="0"/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6">
        <f t="shared" si="1"/>
        <v>0</v>
      </c>
      <c r="Z17" s="12">
        <v>0</v>
      </c>
      <c r="AA17" s="12">
        <v>0</v>
      </c>
      <c r="AB17" s="6">
        <f t="shared" si="2"/>
        <v>0</v>
      </c>
      <c r="AC17" s="12">
        <v>0</v>
      </c>
      <c r="AD17" s="12">
        <v>0</v>
      </c>
      <c r="AE17" s="12">
        <v>0</v>
      </c>
      <c r="AF17" s="12">
        <v>0</v>
      </c>
      <c r="AG17" s="6">
        <f t="shared" si="3"/>
        <v>0</v>
      </c>
      <c r="AH17" s="9">
        <f t="shared" si="4"/>
        <v>0</v>
      </c>
    </row>
    <row r="18" spans="1:34" ht="20" customHeight="1" x14ac:dyDescent="0.2">
      <c r="A18" s="16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6">
        <f t="shared" si="0"/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6">
        <f t="shared" si="1"/>
        <v>0</v>
      </c>
      <c r="Z18" s="12">
        <v>0</v>
      </c>
      <c r="AA18" s="12">
        <v>0</v>
      </c>
      <c r="AB18" s="6">
        <f t="shared" si="2"/>
        <v>0</v>
      </c>
      <c r="AC18" s="12">
        <v>0</v>
      </c>
      <c r="AD18" s="12">
        <v>0</v>
      </c>
      <c r="AE18" s="12">
        <v>0</v>
      </c>
      <c r="AF18" s="12">
        <v>0</v>
      </c>
      <c r="AG18" s="6">
        <f t="shared" si="3"/>
        <v>0</v>
      </c>
      <c r="AH18" s="9">
        <f t="shared" si="4"/>
        <v>0</v>
      </c>
    </row>
    <row r="19" spans="1:34" ht="20" customHeight="1" x14ac:dyDescent="0.2">
      <c r="A19" s="18" t="s">
        <v>25</v>
      </c>
      <c r="B19" s="14"/>
      <c r="C19" s="14"/>
      <c r="D19" s="14"/>
      <c r="E19" s="14"/>
      <c r="F19" s="14"/>
      <c r="G19" s="14"/>
      <c r="H19" s="14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4"/>
      <c r="AA19" s="14"/>
      <c r="AB19" s="13"/>
      <c r="AC19" s="14"/>
      <c r="AD19" s="14"/>
      <c r="AE19" s="14"/>
      <c r="AF19" s="14"/>
      <c r="AG19" s="13"/>
      <c r="AH19" s="15">
        <f t="shared" si="4"/>
        <v>0</v>
      </c>
    </row>
    <row r="20" spans="1:34" ht="20" customHeight="1" x14ac:dyDescent="0.2">
      <c r="A20" s="16" t="s">
        <v>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6">
        <f t="shared" si="0"/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6">
        <f t="shared" si="1"/>
        <v>0</v>
      </c>
      <c r="Z20" s="12">
        <v>0</v>
      </c>
      <c r="AA20" s="12">
        <v>0</v>
      </c>
      <c r="AB20" s="6">
        <f t="shared" si="2"/>
        <v>0</v>
      </c>
      <c r="AC20" s="12">
        <v>0</v>
      </c>
      <c r="AD20" s="12">
        <v>0</v>
      </c>
      <c r="AE20" s="12">
        <v>0</v>
      </c>
      <c r="AF20" s="12">
        <v>0</v>
      </c>
      <c r="AG20" s="6">
        <f t="shared" si="3"/>
        <v>0</v>
      </c>
      <c r="AH20" s="9">
        <f t="shared" si="4"/>
        <v>0</v>
      </c>
    </row>
    <row r="22" spans="1:34" ht="20" customHeight="1" x14ac:dyDescent="0.2">
      <c r="AH22" s="30"/>
    </row>
    <row r="23" spans="1:34" ht="20" customHeight="1" x14ac:dyDescent="0.2">
      <c r="AH23" s="30"/>
    </row>
  </sheetData>
  <mergeCells count="4">
    <mergeCell ref="A1:A2"/>
    <mergeCell ref="B1:I1"/>
    <mergeCell ref="J1:AG1"/>
    <mergeCell ref="AH1:A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Загальне</vt:lpstr>
      <vt:lpstr>Ніуе</vt:lpstr>
      <vt:lpstr>Тибетська</vt:lpstr>
      <vt:lpstr>Сейкілоська епітафія</vt:lpstr>
      <vt:lpstr>Сумо</vt:lpstr>
      <vt:lpstr>Доґріб</vt:lpstr>
      <vt:lpstr>Доґріб!Print_Titles</vt:lpstr>
      <vt:lpstr>Ніуе!Print_Titles</vt:lpstr>
      <vt:lpstr>'Сейкілоська епітафія'!Print_Titles</vt:lpstr>
      <vt:lpstr>Сумо!Print_Titles</vt:lpstr>
      <vt:lpstr>Тибетська!Print_Titles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2016-03-20T22:07:26Z</cp:lastPrinted>
  <dcterms:created xsi:type="dcterms:W3CDTF">2014-03-11T19:42:22Z</dcterms:created>
  <dcterms:modified xsi:type="dcterms:W3CDTF">2019-05-07T22:14:24Z</dcterms:modified>
</cp:coreProperties>
</file>